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ktfin-my.sharepoint.com/personal/satu_lilja_kt_fi/Documents/Työpöytä/"/>
    </mc:Choice>
  </mc:AlternateContent>
  <xr:revisionPtr revIDLastSave="0" documentId="8_{5539E6D9-B69A-427C-8411-26DB3FAAD0D9}" xr6:coauthVersionLast="47" xr6:coauthVersionMax="47" xr10:uidLastSave="{00000000-0000-0000-0000-000000000000}"/>
  <bookViews>
    <workbookView xWindow="-110" yWindow="-110" windowWidth="19420" windowHeight="11500" tabRatio="512" activeTab="1" xr2:uid="{00000000-000D-0000-FFFF-FFFF00000000}"/>
  </bookViews>
  <sheets>
    <sheet name="Perus, SANS ja KANS tietoja" sheetId="12" r:id="rId1"/>
    <sheet name="SANS desiilit" sheetId="14" r:id="rId2"/>
    <sheet name="Palkkarakenne" sheetId="16" r:id="rId3"/>
    <sheet name="Ansiokehitys 2022-2024" sheetId="8" r:id="rId4"/>
    <sheet name="Ansiokehitys 2003 -&gt;" sheetId="11" r:id="rId5"/>
    <sheet name="Taustatietoja" sheetId="5" r:id="rId6"/>
    <sheet name="Taustatietoja aikasarja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11" l="1"/>
  <c r="M10" i="11"/>
  <c r="K27" i="11"/>
  <c r="N6" i="11"/>
  <c r="N27" i="11"/>
  <c r="J27" i="11"/>
  <c r="F28" i="11"/>
  <c r="G54" i="11"/>
  <c r="F54" i="11"/>
  <c r="F53" i="11"/>
  <c r="G53" i="11"/>
  <c r="G28" i="11"/>
  <c r="F27" i="11"/>
  <c r="G27" i="11"/>
  <c r="E27" i="11"/>
  <c r="G80" i="11"/>
  <c r="F80" i="11"/>
  <c r="F79" i="11"/>
  <c r="G79" i="11"/>
  <c r="G38" i="5"/>
  <c r="C13" i="5"/>
  <c r="G12" i="5"/>
  <c r="J26" i="11" l="1"/>
  <c r="M26" i="11" s="1"/>
  <c r="F78" i="11"/>
  <c r="G78" i="11"/>
  <c r="F52" i="11"/>
  <c r="G52" i="11"/>
  <c r="N26" i="11"/>
  <c r="F26" i="11"/>
  <c r="F7" i="11"/>
  <c r="K26" i="11"/>
  <c r="G26" i="11"/>
  <c r="G46" i="5"/>
  <c r="G36" i="5"/>
  <c r="G37" i="5"/>
  <c r="G39" i="5"/>
  <c r="G40" i="5"/>
  <c r="G41" i="5"/>
  <c r="G42" i="5"/>
  <c r="G43" i="5"/>
  <c r="G44" i="5"/>
  <c r="G45" i="5"/>
  <c r="G35" i="5"/>
  <c r="G9" i="5"/>
  <c r="G10" i="5"/>
  <c r="G11" i="5"/>
  <c r="G8" i="5"/>
  <c r="G77" i="11"/>
  <c r="G51" i="11"/>
  <c r="K25" i="11"/>
  <c r="N25" i="11" s="1"/>
  <c r="G25" i="11"/>
  <c r="F77" i="11"/>
  <c r="F51" i="11"/>
  <c r="J25" i="11"/>
  <c r="F25" i="11"/>
  <c r="E25" i="11"/>
  <c r="E24" i="11"/>
  <c r="M25" i="11" l="1"/>
  <c r="G47" i="5"/>
  <c r="G13" i="5"/>
  <c r="E47" i="5"/>
  <c r="C47" i="5"/>
  <c r="E59" i="5"/>
  <c r="C59" i="5"/>
  <c r="E13" i="5"/>
  <c r="C29" i="5"/>
  <c r="D27" i="5" s="1"/>
  <c r="F76" i="11"/>
  <c r="G76" i="11"/>
  <c r="F50" i="11"/>
  <c r="G50" i="11"/>
  <c r="J24" i="11"/>
  <c r="K24" i="11"/>
  <c r="N24" i="11" s="1"/>
  <c r="J23" i="11"/>
  <c r="F24" i="11"/>
  <c r="G24" i="11"/>
  <c r="F23" i="11"/>
  <c r="M24" i="11" l="1"/>
  <c r="F58" i="5"/>
  <c r="G28" i="5" l="1"/>
  <c r="G27" i="5"/>
  <c r="D9" i="5" l="1"/>
  <c r="G75" i="11" l="1"/>
  <c r="F75" i="11"/>
  <c r="G49" i="11" l="1"/>
  <c r="F49" i="11"/>
  <c r="G23" i="11" l="1"/>
  <c r="K23" i="11"/>
  <c r="M23" i="11" s="1"/>
  <c r="N23" i="11" l="1"/>
  <c r="J17" i="11"/>
  <c r="J18" i="11"/>
  <c r="J9" i="11"/>
  <c r="J8" i="11"/>
  <c r="J7" i="11"/>
  <c r="G74" i="11"/>
  <c r="G73" i="11"/>
  <c r="G70" i="11"/>
  <c r="G71" i="11"/>
  <c r="G72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G69" i="11"/>
  <c r="G68" i="11"/>
  <c r="G67" i="11"/>
  <c r="G66" i="11"/>
  <c r="G65" i="11"/>
  <c r="G64" i="11"/>
  <c r="G63" i="11"/>
  <c r="G62" i="11"/>
  <c r="G61" i="11"/>
  <c r="G60" i="11"/>
  <c r="F60" i="11"/>
  <c r="G59" i="11"/>
  <c r="F59" i="11"/>
  <c r="F48" i="11"/>
  <c r="G48" i="11"/>
  <c r="K7" i="11"/>
  <c r="N7" i="11" s="1"/>
  <c r="K8" i="11"/>
  <c r="N8" i="11" s="1"/>
  <c r="K9" i="11"/>
  <c r="N9" i="11" s="1"/>
  <c r="K10" i="11"/>
  <c r="K11" i="11"/>
  <c r="N11" i="11" s="1"/>
  <c r="K12" i="11"/>
  <c r="K13" i="11"/>
  <c r="N13" i="11" s="1"/>
  <c r="K14" i="11"/>
  <c r="N14" i="11" s="1"/>
  <c r="K15" i="11"/>
  <c r="N15" i="11" s="1"/>
  <c r="K16" i="11"/>
  <c r="N16" i="11" s="1"/>
  <c r="K17" i="11"/>
  <c r="K18" i="11"/>
  <c r="N18" i="11" s="1"/>
  <c r="K19" i="11"/>
  <c r="N19" i="11" s="1"/>
  <c r="K20" i="11"/>
  <c r="N20" i="11" s="1"/>
  <c r="K21" i="11"/>
  <c r="K22" i="11"/>
  <c r="N22" i="11" s="1"/>
  <c r="K6" i="11"/>
  <c r="J22" i="11"/>
  <c r="J10" i="11"/>
  <c r="J11" i="11"/>
  <c r="J12" i="11"/>
  <c r="J13" i="11"/>
  <c r="J14" i="11"/>
  <c r="J15" i="11"/>
  <c r="J16" i="11"/>
  <c r="J19" i="11"/>
  <c r="J20" i="11"/>
  <c r="J21" i="11"/>
  <c r="J6" i="11"/>
  <c r="F22" i="11"/>
  <c r="G22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S59" i="9"/>
  <c r="S58" i="9"/>
  <c r="S60" i="9" s="1"/>
  <c r="S54" i="9"/>
  <c r="S57" i="9"/>
  <c r="S22" i="9"/>
  <c r="S23" i="9" s="1"/>
  <c r="S21" i="9"/>
  <c r="S20" i="9"/>
  <c r="S17" i="9"/>
  <c r="F54" i="5"/>
  <c r="D54" i="5"/>
  <c r="D56" i="5"/>
  <c r="F40" i="5"/>
  <c r="F37" i="5"/>
  <c r="D46" i="5"/>
  <c r="D37" i="5"/>
  <c r="E29" i="5"/>
  <c r="F27" i="5" s="1"/>
  <c r="G20" i="5"/>
  <c r="G19" i="5"/>
  <c r="F8" i="5"/>
  <c r="D8" i="5"/>
  <c r="G54" i="5"/>
  <c r="G55" i="5"/>
  <c r="G56" i="5"/>
  <c r="G57" i="5"/>
  <c r="G58" i="5"/>
  <c r="G53" i="5"/>
  <c r="F57" i="5"/>
  <c r="F55" i="5"/>
  <c r="E21" i="5"/>
  <c r="F20" i="5" s="1"/>
  <c r="C21" i="5"/>
  <c r="F9" i="5"/>
  <c r="D12" i="5"/>
  <c r="D11" i="5"/>
  <c r="D10" i="5"/>
  <c r="F12" i="5"/>
  <c r="F11" i="5"/>
  <c r="F10" i="5"/>
  <c r="F56" i="5"/>
  <c r="F53" i="5"/>
  <c r="F44" i="5"/>
  <c r="F36" i="5"/>
  <c r="F42" i="5"/>
  <c r="D35" i="5"/>
  <c r="D39" i="5"/>
  <c r="D57" i="5"/>
  <c r="D53" i="5"/>
  <c r="D41" i="5"/>
  <c r="F41" i="5"/>
  <c r="D58" i="5"/>
  <c r="D40" i="5"/>
  <c r="H41" i="5" l="1"/>
  <c r="D20" i="5"/>
  <c r="D19" i="5"/>
  <c r="F19" i="5"/>
  <c r="G59" i="5"/>
  <c r="H57" i="5" s="1"/>
  <c r="M12" i="11"/>
  <c r="N10" i="11"/>
  <c r="M20" i="11"/>
  <c r="N12" i="11"/>
  <c r="M11" i="11"/>
  <c r="M17" i="11"/>
  <c r="M6" i="11"/>
  <c r="M22" i="11"/>
  <c r="D28" i="5"/>
  <c r="F28" i="5"/>
  <c r="H8" i="5"/>
  <c r="M16" i="11"/>
  <c r="M21" i="11"/>
  <c r="M15" i="11"/>
  <c r="M14" i="11"/>
  <c r="M8" i="11"/>
  <c r="M9" i="11"/>
  <c r="N17" i="11"/>
  <c r="N21" i="11"/>
  <c r="M7" i="11"/>
  <c r="M18" i="11"/>
  <c r="G21" i="5"/>
  <c r="H19" i="5" s="1"/>
  <c r="G29" i="5"/>
  <c r="D44" i="5"/>
  <c r="F38" i="5"/>
  <c r="F43" i="5"/>
  <c r="D42" i="5"/>
  <c r="M13" i="11"/>
  <c r="D55" i="5"/>
  <c r="D38" i="5"/>
  <c r="F45" i="5"/>
  <c r="F35" i="5"/>
  <c r="M19" i="11"/>
  <c r="D36" i="5"/>
  <c r="D43" i="5"/>
  <c r="F46" i="5"/>
  <c r="F39" i="5"/>
  <c r="D45" i="5"/>
  <c r="H11" i="5" l="1"/>
  <c r="H10" i="5"/>
  <c r="H9" i="5"/>
  <c r="H43" i="5"/>
  <c r="H38" i="5"/>
  <c r="H39" i="5"/>
  <c r="H40" i="5"/>
  <c r="H53" i="5"/>
  <c r="H54" i="5"/>
  <c r="H55" i="5"/>
  <c r="H58" i="5"/>
  <c r="H56" i="5"/>
  <c r="H12" i="5"/>
  <c r="H27" i="5"/>
  <c r="H28" i="5"/>
  <c r="H20" i="5"/>
  <c r="H35" i="5"/>
  <c r="H44" i="5"/>
  <c r="H42" i="5"/>
  <c r="H36" i="5"/>
  <c r="H46" i="5"/>
  <c r="H37" i="5"/>
  <c r="H45" i="5"/>
</calcChain>
</file>

<file path=xl/sharedStrings.xml><?xml version="1.0" encoding="utf-8"?>
<sst xmlns="http://schemas.openxmlformats.org/spreadsheetml/2006/main" count="378" uniqueCount="117">
  <si>
    <t>Väkilukuluokitus</t>
  </si>
  <si>
    <t>Ammattinimike</t>
  </si>
  <si>
    <t>Kokonaisansio</t>
  </si>
  <si>
    <t>N</t>
  </si>
  <si>
    <t>Kaupunginjohtaja</t>
  </si>
  <si>
    <t>Kunnanjohtaja</t>
  </si>
  <si>
    <t>Lukumäärä</t>
  </si>
  <si>
    <t>Keskiarvo</t>
  </si>
  <si>
    <t>Mediaani</t>
  </si>
  <si>
    <t>Yhteensä</t>
  </si>
  <si>
    <t xml:space="preserve"> </t>
  </si>
  <si>
    <t>Säännöllisen työajan ansio</t>
  </si>
  <si>
    <t>1. desiili</t>
  </si>
  <si>
    <t>9.desiili</t>
  </si>
  <si>
    <t>Muutos-%</t>
  </si>
  <si>
    <t>Tehtäväkohtainen palkka</t>
  </si>
  <si>
    <t>Ikäluokitus</t>
  </si>
  <si>
    <t>Lkm</t>
  </si>
  <si>
    <t>Keski-ikä</t>
  </si>
  <si>
    <t>Vakinainen</t>
  </si>
  <si>
    <t>Määräaikainen</t>
  </si>
  <si>
    <t>%-osuus</t>
  </si>
  <si>
    <t>Sukupuoli</t>
  </si>
  <si>
    <t>Miehet</t>
  </si>
  <si>
    <t>Naiset</t>
  </si>
  <si>
    <t>Kokonaisansion muutos</t>
  </si>
  <si>
    <t>Vuosi</t>
  </si>
  <si>
    <t>Kuntasektorin kuukausipalkkaiset</t>
  </si>
  <si>
    <t>Säännöllisen työajan ansion muutos</t>
  </si>
  <si>
    <t>*) Sisältää 1. kokemuslisän siirron tehtäväkohtaiseen palkkaan</t>
  </si>
  <si>
    <t>Henkilökohtainen lisä</t>
  </si>
  <si>
    <t>Määrävuosilisä</t>
  </si>
  <si>
    <t>Varsinainen palkka</t>
  </si>
  <si>
    <t>Työaikalisät</t>
  </si>
  <si>
    <t>Luontoisedut</t>
  </si>
  <si>
    <t>Säännöllinen ansio</t>
  </si>
  <si>
    <t>Ylityölisät</t>
  </si>
  <si>
    <t>2007**</t>
  </si>
  <si>
    <t>**) Kuukausipalkkaisten virallinen kehitys-% on 3,8. Siihen on huomioitu</t>
  </si>
  <si>
    <t>OVTES:n ylituntipalkkioiden siirron vaikutus.</t>
  </si>
  <si>
    <t>Työkokemuslisä</t>
  </si>
  <si>
    <t>2 001 - 5 000</t>
  </si>
  <si>
    <t>5 001 - 10 000</t>
  </si>
  <si>
    <t>10 001 - 20 000</t>
  </si>
  <si>
    <t>20 001 - 50 000</t>
  </si>
  <si>
    <t>2000 tai alle</t>
  </si>
  <si>
    <t>Yleissivistävä koulutus</t>
  </si>
  <si>
    <t>Koulutusala</t>
  </si>
  <si>
    <t>Alin korkea-aste</t>
  </si>
  <si>
    <t>Alempi korkeakouluaste</t>
  </si>
  <si>
    <t>Ylempi korkeakouluaste</t>
  </si>
  <si>
    <t>Tutkijakoulutusaste</t>
  </si>
  <si>
    <t>Koulutusaste</t>
  </si>
  <si>
    <t>Kaupunginjohtaja*</t>
  </si>
  <si>
    <t>30 - 39</t>
  </si>
  <si>
    <t>40 - 49</t>
  </si>
  <si>
    <t>50 - 59</t>
  </si>
  <si>
    <t>Kasvatusalat</t>
  </si>
  <si>
    <t>Humanistiset ja  taidealat</t>
  </si>
  <si>
    <t>Yhteiskunnalliset alat</t>
  </si>
  <si>
    <t>Kauppa, hallinto ja oikeustieteet</t>
  </si>
  <si>
    <t>Luonnontieteet</t>
  </si>
  <si>
    <t>Tietojenkäsittely ja tietoliikenne (ICT)</t>
  </si>
  <si>
    <t>Tekniikan alat</t>
  </si>
  <si>
    <t>Maa- ja metsätalousalat</t>
  </si>
  <si>
    <t>Terveys- ja hyvinvointialat</t>
  </si>
  <si>
    <t>Palvelualat</t>
  </si>
  <si>
    <t>Muu tai tuntemattomat koulutusalat</t>
  </si>
  <si>
    <t>Toinen aste</t>
  </si>
  <si>
    <t>Koulutusaste tuntematon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</si>
  <si>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</si>
  <si>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</si>
  <si>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</si>
  <si>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</si>
  <si>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</si>
  <si>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</si>
  <si>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</si>
  <si>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</si>
  <si>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</si>
  <si>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</si>
  <si>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</si>
  <si>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</si>
  <si>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</si>
  <si>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</si>
  <si>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</si>
  <si>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Pormestari</t>
  </si>
  <si>
    <t>Määrä-aikainen</t>
  </si>
  <si>
    <t>*Kaupunginjohtajat sisältää myös pormestarit</t>
  </si>
  <si>
    <t>20 - 29</t>
  </si>
  <si>
    <t>Mies</t>
  </si>
  <si>
    <t>Nainen</t>
  </si>
  <si>
    <t>2018</t>
  </si>
  <si>
    <t>Palvelussuhteen luonne</t>
  </si>
  <si>
    <t xml:space="preserve">yli 50 000 </t>
  </si>
  <si>
    <t>yli 50 000</t>
  </si>
  <si>
    <t>-</t>
  </si>
  <si>
    <t>Kaupunginjohtajat, kunnanjohtajat ja pormestarit</t>
  </si>
  <si>
    <t>Kokonaisansion muutos, 2003 = 100</t>
  </si>
  <si>
    <t>Säännöllisen työajan ansio, €/kk</t>
  </si>
  <si>
    <t>Kokonaisansio, €/kk</t>
  </si>
  <si>
    <t>Tehtäväkohtaisen palkan muutos</t>
  </si>
  <si>
    <t>2004*</t>
  </si>
  <si>
    <t>Tehtäväkohtainen palkka, €/kk</t>
  </si>
  <si>
    <t>60 tai yli</t>
  </si>
  <si>
    <t>Kokonaisansio ml. tulospalkkiot</t>
  </si>
  <si>
    <t>*Kaupunginjohtajien lukumäärässä on mukana myös pormestarin</t>
  </si>
  <si>
    <t>Kaupungin- ja kunnanjohtajien sekä pormestarien palkkatietoja väkiluvun mukaan lokakuussa 2024 (kokoaikaiset täyttä palkkaa saaneet)</t>
  </si>
  <si>
    <t>Lähde: Paikallishallinnon palkat 2024 Tilastokeskus</t>
  </si>
  <si>
    <t>*Alle 30 henkilön ryhmistä emme voi ilmoittaa tietosuojasyistä ansioiden desiilitietoja.</t>
  </si>
  <si>
    <t>Kaupungin- ja kunnanjohtajien sekä pormestarien palkkarakenne lokakuussa 2024 (kokoaikaiset täyttä palkkaa saaneet)</t>
  </si>
  <si>
    <t>Kaupungin- ja kunnanjohtajien sekä pormestarien säännöllisen työajan ansio väkiluvun mukaan lokakuussa 2024 (kokoaikaiset täyttä palkkaa saaneet)</t>
  </si>
  <si>
    <t>Kaupungin- ja kunnanjohtajien sekä pormestarien ansiokehitys väkiluvun mukaan 10/2023-10/2024 (kokoaikaiset täyttä palkkaa saaneiden keskiansio</t>
  </si>
  <si>
    <t>Kaupunginjohtajat, kunnanjohjajat ja pormestarit, lukumäärä 2003-2024</t>
  </si>
  <si>
    <t>Kaupungin- ja kunnanjohtajien sekä pormestarien taustatietoja lokakuussa 2003-2024 (muut kuin virkavapaalla olevat pääpalvelussuhteiset)</t>
  </si>
  <si>
    <t>Kaupungin- ja kunnanjohtajien sekä pormestarien taustatietoja lokakuussa 2024 (muut kuin virkavapaalla olevat pääpalvelussuhteiset)</t>
  </si>
  <si>
    <t>2003-2024</t>
  </si>
  <si>
    <t>Kunnan- ja kaupunginjohtajien ansioiden kehitys 2003 - 2024 (kokoaikaiset täyttä palkkaa saaneet)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</si>
</sst>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"/>
    <numFmt numFmtId="165" formatCode="0.0\ %"/>
    <numFmt numFmtId="166" formatCode="###0"/>
  </numFmts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</cellStyleXfs>
  <cellXfs count="271">
    <xf numFmtId="0" fontId="0" fillId="0" borderId="0" xfId="0"/>
    <xf numFmtId="0" fontId="0" fillId="0" borderId="0" xfId="0" applyAlignment="1"/>
    <xf numFmtId="0" fontId="0" fillId="0" borderId="0" xfId="0" applyBorder="1" applyAlignment="1"/>
    <xf numFmtId="3" fontId="3" fillId="0" borderId="0" xfId="0" applyNumberFormat="1" applyFont="1" applyBorder="1" applyAlignment="1">
      <alignment vertical="center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4"/>
    <xf numFmtId="0" fontId="5" fillId="0" borderId="0" xfId="4" applyFont="1"/>
    <xf numFmtId="0" fontId="1" fillId="0" borderId="5" xfId="4" applyBorder="1" applyAlignment="1">
      <alignment wrapText="1"/>
    </xf>
    <xf numFmtId="0" fontId="1" fillId="0" borderId="0" xfId="4" applyAlignment="1">
      <alignment wrapText="1"/>
    </xf>
    <xf numFmtId="3" fontId="1" fillId="0" borderId="0" xfId="4" applyNumberFormat="1"/>
    <xf numFmtId="165" fontId="1" fillId="0" borderId="0" xfId="5" applyNumberFormat="1"/>
    <xf numFmtId="165" fontId="1" fillId="0" borderId="0" xfId="5" applyNumberFormat="1" applyBorder="1"/>
    <xf numFmtId="0" fontId="0" fillId="0" borderId="6" xfId="0" applyBorder="1"/>
    <xf numFmtId="0" fontId="5" fillId="0" borderId="0" xfId="0" applyFont="1"/>
    <xf numFmtId="0" fontId="8" fillId="0" borderId="1" xfId="0" applyFont="1" applyBorder="1"/>
    <xf numFmtId="3" fontId="0" fillId="0" borderId="0" xfId="0" quotePrefix="1" applyNumberFormat="1" applyFill="1" applyBorder="1"/>
    <xf numFmtId="0" fontId="1" fillId="0" borderId="0" xfId="4" applyAlignment="1">
      <alignment horizontal="right"/>
    </xf>
    <xf numFmtId="3" fontId="4" fillId="0" borderId="0" xfId="0" applyNumberFormat="1" applyFont="1" applyBorder="1" applyAlignment="1">
      <alignment vertical="center" wrapText="1"/>
    </xf>
    <xf numFmtId="165" fontId="1" fillId="0" borderId="0" xfId="6" applyNumberFormat="1" applyBorder="1"/>
    <xf numFmtId="165" fontId="1" fillId="0" borderId="8" xfId="5" applyNumberFormat="1" applyFont="1" applyBorder="1"/>
    <xf numFmtId="2" fontId="1" fillId="0" borderId="0" xfId="4" applyNumberFormat="1"/>
    <xf numFmtId="165" fontId="1" fillId="0" borderId="0" xfId="6" applyNumberFormat="1"/>
    <xf numFmtId="0" fontId="0" fillId="0" borderId="9" xfId="0" applyBorder="1"/>
    <xf numFmtId="0" fontId="5" fillId="0" borderId="11" xfId="0" applyFont="1" applyBorder="1"/>
    <xf numFmtId="0" fontId="5" fillId="0" borderId="12" xfId="0" applyFont="1" applyBorder="1"/>
    <xf numFmtId="1" fontId="0" fillId="0" borderId="0" xfId="0" applyNumberFormat="1"/>
    <xf numFmtId="0" fontId="0" fillId="0" borderId="14" xfId="0" applyBorder="1"/>
    <xf numFmtId="3" fontId="0" fillId="0" borderId="10" xfId="0" applyNumberFormat="1" applyBorder="1"/>
    <xf numFmtId="3" fontId="5" fillId="0" borderId="10" xfId="0" applyNumberFormat="1" applyFont="1" applyBorder="1"/>
    <xf numFmtId="3" fontId="5" fillId="0" borderId="15" xfId="0" applyNumberFormat="1" applyFont="1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8" fillId="0" borderId="14" xfId="0" applyFont="1" applyBorder="1"/>
    <xf numFmtId="0" fontId="5" fillId="0" borderId="14" xfId="0" applyFont="1" applyBorder="1"/>
    <xf numFmtId="0" fontId="5" fillId="0" borderId="18" xfId="0" applyFont="1" applyBorder="1" applyAlignment="1">
      <alignment wrapText="1"/>
    </xf>
    <xf numFmtId="0" fontId="8" fillId="0" borderId="19" xfId="0" applyFont="1" applyBorder="1"/>
    <xf numFmtId="3" fontId="8" fillId="0" borderId="10" xfId="0" applyNumberFormat="1" applyFont="1" applyBorder="1"/>
    <xf numFmtId="3" fontId="7" fillId="0" borderId="0" xfId="0" applyNumberFormat="1" applyFont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6" xfId="0" applyBorder="1"/>
    <xf numFmtId="0" fontId="5" fillId="0" borderId="27" xfId="0" applyFont="1" applyBorder="1"/>
    <xf numFmtId="0" fontId="5" fillId="0" borderId="9" xfId="0" applyFont="1" applyBorder="1"/>
    <xf numFmtId="0" fontId="5" fillId="0" borderId="26" xfId="0" applyFont="1" applyBorder="1"/>
    <xf numFmtId="0" fontId="5" fillId="0" borderId="23" xfId="0" applyFont="1" applyBorder="1"/>
    <xf numFmtId="0" fontId="5" fillId="0" borderId="31" xfId="0" applyFont="1" applyBorder="1"/>
    <xf numFmtId="165" fontId="0" fillId="0" borderId="0" xfId="0" applyNumberFormat="1"/>
    <xf numFmtId="1" fontId="0" fillId="0" borderId="3" xfId="0" applyNumberFormat="1" applyBorder="1" applyAlignment="1">
      <alignment horizontal="center"/>
    </xf>
    <xf numFmtId="49" fontId="0" fillId="0" borderId="32" xfId="0" applyNumberFormat="1" applyBorder="1"/>
    <xf numFmtId="0" fontId="1" fillId="0" borderId="0" xfId="0" applyFont="1"/>
    <xf numFmtId="0" fontId="0" fillId="0" borderId="33" xfId="0" applyBorder="1"/>
    <xf numFmtId="0" fontId="1" fillId="0" borderId="27" xfId="0" applyFont="1" applyBorder="1" applyAlignment="1"/>
    <xf numFmtId="0" fontId="0" fillId="0" borderId="0" xfId="0" applyAlignment="1">
      <alignment horizontal="center"/>
    </xf>
    <xf numFmtId="3" fontId="2" fillId="0" borderId="0" xfId="0" applyNumberFormat="1" applyFont="1" applyBorder="1" applyAlignment="1">
      <alignment vertical="center"/>
    </xf>
    <xf numFmtId="0" fontId="3" fillId="0" borderId="0" xfId="4" applyFont="1"/>
    <xf numFmtId="0" fontId="1" fillId="0" borderId="8" xfId="4" applyBorder="1"/>
    <xf numFmtId="0" fontId="5" fillId="0" borderId="36" xfId="0" applyFont="1" applyBorder="1"/>
    <xf numFmtId="0" fontId="0" fillId="0" borderId="39" xfId="0" applyBorder="1"/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4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/>
    <xf numFmtId="0" fontId="0" fillId="0" borderId="42" xfId="0" applyBorder="1"/>
    <xf numFmtId="0" fontId="0" fillId="0" borderId="43" xfId="0" applyBorder="1" applyAlignment="1">
      <alignment horizontal="center"/>
    </xf>
    <xf numFmtId="3" fontId="2" fillId="0" borderId="34" xfId="0" applyNumberFormat="1" applyFont="1" applyBorder="1" applyAlignment="1">
      <alignment horizontal="center" wrapText="1"/>
    </xf>
    <xf numFmtId="0" fontId="5" fillId="0" borderId="1" xfId="0" applyFont="1" applyBorder="1"/>
    <xf numFmtId="4" fontId="1" fillId="0" borderId="46" xfId="0" applyNumberFormat="1" applyFont="1" applyBorder="1" applyAlignment="1">
      <alignment wrapText="1"/>
    </xf>
    <xf numFmtId="4" fontId="1" fillId="0" borderId="47" xfId="0" applyNumberFormat="1" applyFont="1" applyBorder="1" applyAlignment="1">
      <alignment wrapText="1"/>
    </xf>
    <xf numFmtId="0" fontId="0" fillId="0" borderId="38" xfId="0" applyBorder="1" applyAlignment="1">
      <alignment horizontal="center"/>
    </xf>
    <xf numFmtId="0" fontId="5" fillId="0" borderId="48" xfId="0" applyFont="1" applyBorder="1"/>
    <xf numFmtId="0" fontId="5" fillId="0" borderId="4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49" xfId="0" applyFont="1" applyBorder="1"/>
    <xf numFmtId="0" fontId="5" fillId="0" borderId="41" xfId="0" applyFont="1" applyBorder="1"/>
    <xf numFmtId="0" fontId="5" fillId="0" borderId="42" xfId="0" applyFont="1" applyBorder="1"/>
    <xf numFmtId="0" fontId="5" fillId="0" borderId="4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50" xfId="0" applyFont="1" applyBorder="1"/>
    <xf numFmtId="0" fontId="0" fillId="0" borderId="32" xfId="0" applyBorder="1"/>
    <xf numFmtId="0" fontId="0" fillId="0" borderId="34" xfId="0" applyBorder="1"/>
    <xf numFmtId="0" fontId="5" fillId="0" borderId="6" xfId="0" applyFont="1" applyBorder="1" applyAlignment="1"/>
    <xf numFmtId="0" fontId="5" fillId="0" borderId="34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1" fillId="0" borderId="51" xfId="0" applyFont="1" applyBorder="1" applyAlignment="1"/>
    <xf numFmtId="0" fontId="0" fillId="0" borderId="44" xfId="0" applyBorder="1"/>
    <xf numFmtId="165" fontId="1" fillId="0" borderId="42" xfId="0" applyNumberFormat="1" applyFont="1" applyBorder="1" applyAlignment="1">
      <alignment horizontal="center" wrapText="1"/>
    </xf>
    <xf numFmtId="165" fontId="1" fillId="0" borderId="37" xfId="0" applyNumberFormat="1" applyFont="1" applyBorder="1" applyAlignment="1">
      <alignment horizontal="center" wrapText="1"/>
    </xf>
    <xf numFmtId="0" fontId="1" fillId="0" borderId="52" xfId="0" applyFont="1" applyBorder="1" applyAlignment="1"/>
    <xf numFmtId="0" fontId="1" fillId="0" borderId="53" xfId="0" applyFont="1" applyBorder="1" applyAlignment="1"/>
    <xf numFmtId="0" fontId="5" fillId="0" borderId="49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0" xfId="3"/>
    <xf numFmtId="165" fontId="1" fillId="0" borderId="0" xfId="5" applyNumberFormat="1" applyFont="1" applyBorder="1"/>
    <xf numFmtId="0" fontId="1" fillId="0" borderId="41" xfId="0" applyFont="1" applyBorder="1" applyAlignment="1"/>
    <xf numFmtId="3" fontId="2" fillId="0" borderId="28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3" fontId="2" fillId="0" borderId="45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49" fontId="0" fillId="0" borderId="0" xfId="0" applyNumberFormat="1"/>
    <xf numFmtId="3" fontId="0" fillId="0" borderId="0" xfId="0" applyNumberFormat="1"/>
    <xf numFmtId="3" fontId="0" fillId="0" borderId="42" xfId="0" applyNumberFormat="1" applyBorder="1" applyAlignment="1">
      <alignment horizontal="center"/>
    </xf>
    <xf numFmtId="0" fontId="1" fillId="0" borderId="0" xfId="0" quotePrefix="1" applyFont="1" applyAlignment="1"/>
    <xf numFmtId="0" fontId="1" fillId="0" borderId="66" xfId="0" applyFont="1" applyBorder="1" applyAlignment="1"/>
    <xf numFmtId="3" fontId="0" fillId="0" borderId="56" xfId="0" applyNumberFormat="1" applyBorder="1" applyAlignment="1">
      <alignment horizontal="center"/>
    </xf>
    <xf numFmtId="0" fontId="5" fillId="0" borderId="29" xfId="0" applyFont="1" applyBorder="1" applyAlignment="1"/>
    <xf numFmtId="3" fontId="5" fillId="0" borderId="49" xfId="0" applyNumberFormat="1" applyFont="1" applyBorder="1" applyAlignment="1">
      <alignment horizontal="center"/>
    </xf>
    <xf numFmtId="3" fontId="5" fillId="0" borderId="57" xfId="0" applyNumberFormat="1" applyFont="1" applyBorder="1" applyAlignment="1">
      <alignment horizontal="center"/>
    </xf>
    <xf numFmtId="3" fontId="1" fillId="0" borderId="42" xfId="0" quotePrefix="1" applyNumberFormat="1" applyFont="1" applyBorder="1" applyAlignment="1">
      <alignment horizontal="center"/>
    </xf>
    <xf numFmtId="0" fontId="1" fillId="0" borderId="0" xfId="0" quotePrefix="1" applyFont="1"/>
    <xf numFmtId="165" fontId="1" fillId="0" borderId="34" xfId="0" quotePrefix="1" applyNumberFormat="1" applyFont="1" applyBorder="1" applyAlignment="1">
      <alignment horizontal="center" vertical="center" wrapText="1"/>
    </xf>
    <xf numFmtId="165" fontId="1" fillId="0" borderId="45" xfId="0" quotePrefix="1" applyNumberFormat="1" applyFont="1" applyBorder="1" applyAlignment="1">
      <alignment horizontal="center" vertical="center" wrapText="1"/>
    </xf>
    <xf numFmtId="165" fontId="0" fillId="0" borderId="0" xfId="6" applyNumberFormat="1" applyFont="1"/>
    <xf numFmtId="1" fontId="0" fillId="0" borderId="0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9" fontId="5" fillId="0" borderId="30" xfId="0" applyNumberFormat="1" applyFont="1" applyBorder="1" applyAlignment="1">
      <alignment horizontal="center"/>
    </xf>
    <xf numFmtId="9" fontId="5" fillId="0" borderId="15" xfId="0" applyNumberFormat="1" applyFont="1" applyBorder="1" applyAlignment="1">
      <alignment horizontal="center"/>
    </xf>
    <xf numFmtId="1" fontId="5" fillId="0" borderId="4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9" fontId="0" fillId="0" borderId="2" xfId="6" applyFon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9" fontId="0" fillId="0" borderId="10" xfId="6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5" fillId="0" borderId="24" xfId="0" applyNumberFormat="1" applyFont="1" applyBorder="1" applyAlignment="1">
      <alignment horizontal="center"/>
    </xf>
    <xf numFmtId="165" fontId="5" fillId="0" borderId="23" xfId="6" applyNumberFormat="1" applyFont="1" applyBorder="1" applyAlignment="1">
      <alignment horizontal="center"/>
    </xf>
    <xf numFmtId="165" fontId="5" fillId="0" borderId="25" xfId="6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9" fontId="0" fillId="0" borderId="5" xfId="0" applyNumberFormat="1" applyBorder="1" applyAlignment="1">
      <alignment horizontal="center"/>
    </xf>
    <xf numFmtId="49" fontId="0" fillId="0" borderId="6" xfId="0" applyNumberFormat="1" applyBorder="1"/>
    <xf numFmtId="49" fontId="8" fillId="0" borderId="34" xfId="0" applyNumberFormat="1" applyFont="1" applyBorder="1"/>
    <xf numFmtId="0" fontId="1" fillId="0" borderId="41" xfId="0" applyFont="1" applyFill="1" applyBorder="1" applyAlignment="1"/>
    <xf numFmtId="3" fontId="0" fillId="0" borderId="42" xfId="0" applyNumberFormat="1" applyFill="1" applyBorder="1" applyAlignment="1">
      <alignment horizontal="center"/>
    </xf>
    <xf numFmtId="3" fontId="0" fillId="0" borderId="56" xfId="0" applyNumberFormat="1" applyFill="1" applyBorder="1" applyAlignment="1">
      <alignment horizontal="center"/>
    </xf>
    <xf numFmtId="3" fontId="1" fillId="0" borderId="42" xfId="0" quotePrefix="1" applyNumberFormat="1" applyFont="1" applyFill="1" applyBorder="1" applyAlignment="1">
      <alignment horizontal="center" wrapText="1"/>
    </xf>
    <xf numFmtId="0" fontId="5" fillId="0" borderId="48" xfId="0" applyFont="1" applyFill="1" applyBorder="1" applyAlignment="1"/>
    <xf numFmtId="3" fontId="5" fillId="0" borderId="49" xfId="0" applyNumberFormat="1" applyFont="1" applyFill="1" applyBorder="1" applyAlignment="1">
      <alignment horizontal="center"/>
    </xf>
    <xf numFmtId="3" fontId="5" fillId="0" borderId="57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3" fontId="0" fillId="0" borderId="10" xfId="0" applyNumberFormat="1" applyFill="1" applyBorder="1"/>
    <xf numFmtId="14" fontId="1" fillId="0" borderId="0" xfId="0" quotePrefix="1" applyNumberFormat="1" applyFont="1" applyAlignment="1"/>
    <xf numFmtId="1" fontId="5" fillId="0" borderId="3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1" fontId="5" fillId="0" borderId="44" xfId="0" applyNumberFormat="1" applyFont="1" applyFill="1" applyBorder="1" applyAlignment="1">
      <alignment horizontal="center" vertical="center"/>
    </xf>
    <xf numFmtId="166" fontId="0" fillId="0" borderId="42" xfId="0" applyNumberFormat="1" applyBorder="1" applyAlignment="1">
      <alignment horizontal="center" vertical="center"/>
    </xf>
    <xf numFmtId="166" fontId="5" fillId="0" borderId="42" xfId="0" applyNumberFormat="1" applyFont="1" applyBorder="1" applyAlignment="1">
      <alignment horizontal="center" vertical="center"/>
    </xf>
    <xf numFmtId="166" fontId="0" fillId="0" borderId="42" xfId="0" applyNumberFormat="1" applyFill="1" applyBorder="1" applyAlignment="1">
      <alignment horizontal="center" vertical="center"/>
    </xf>
    <xf numFmtId="166" fontId="5" fillId="0" borderId="49" xfId="0" applyNumberFormat="1" applyFont="1" applyBorder="1" applyAlignment="1">
      <alignment horizontal="center" vertical="center"/>
    </xf>
    <xf numFmtId="165" fontId="1" fillId="0" borderId="6" xfId="0" quotePrefix="1" applyNumberFormat="1" applyFont="1" applyBorder="1" applyAlignment="1">
      <alignment horizontal="center" vertical="center" wrapText="1"/>
    </xf>
    <xf numFmtId="165" fontId="5" fillId="0" borderId="67" xfId="0" quotePrefix="1" applyNumberFormat="1" applyFont="1" applyBorder="1" applyAlignment="1">
      <alignment horizontal="center" vertical="center" wrapText="1"/>
    </xf>
    <xf numFmtId="165" fontId="5" fillId="0" borderId="68" xfId="0" quotePrefix="1" applyNumberFormat="1" applyFont="1" applyBorder="1" applyAlignment="1">
      <alignment horizontal="center" vertical="center" wrapText="1"/>
    </xf>
    <xf numFmtId="3" fontId="1" fillId="0" borderId="69" xfId="0" applyNumberFormat="1" applyFont="1" applyBorder="1" applyAlignment="1">
      <alignment horizontal="center" wrapText="1"/>
    </xf>
    <xf numFmtId="3" fontId="1" fillId="0" borderId="66" xfId="0" applyNumberFormat="1" applyFont="1" applyBorder="1" applyAlignment="1">
      <alignment horizontal="center" wrapText="1"/>
    </xf>
    <xf numFmtId="3" fontId="0" fillId="0" borderId="41" xfId="0" applyNumberFormat="1" applyBorder="1" applyAlignment="1">
      <alignment horizontal="center" vertical="center"/>
    </xf>
    <xf numFmtId="165" fontId="1" fillId="0" borderId="70" xfId="0" quotePrefix="1" applyNumberFormat="1" applyFont="1" applyBorder="1" applyAlignment="1">
      <alignment horizontal="center" vertical="center" wrapText="1"/>
    </xf>
    <xf numFmtId="14" fontId="1" fillId="0" borderId="0" xfId="0" quotePrefix="1" applyNumberFormat="1" applyFont="1"/>
    <xf numFmtId="9" fontId="5" fillId="0" borderId="36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6" xfId="0" applyFont="1" applyBorder="1"/>
    <xf numFmtId="0" fontId="5" fillId="0" borderId="34" xfId="0" applyFont="1" applyBorder="1"/>
    <xf numFmtId="1" fontId="5" fillId="0" borderId="4" xfId="0" applyNumberFormat="1" applyFont="1" applyBorder="1"/>
    <xf numFmtId="9" fontId="5" fillId="0" borderId="71" xfId="0" applyNumberFormat="1" applyFont="1" applyBorder="1" applyAlignment="1">
      <alignment horizontal="center"/>
    </xf>
    <xf numFmtId="0" fontId="0" fillId="0" borderId="71" xfId="0" applyBorder="1" applyAlignment="1">
      <alignment horizontal="center" vertical="center"/>
    </xf>
    <xf numFmtId="1" fontId="5" fillId="0" borderId="24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0" xfId="18"/>
    <xf numFmtId="14" fontId="0" fillId="0" borderId="0" xfId="0" applyNumberFormat="1"/>
    <xf numFmtId="0" fontId="10" fillId="0" borderId="0" xfId="19"/>
    <xf numFmtId="3" fontId="1" fillId="0" borderId="63" xfId="0" applyNumberFormat="1" applyFont="1" applyBorder="1" applyAlignment="1"/>
    <xf numFmtId="3" fontId="1" fillId="0" borderId="31" xfId="0" applyNumberFormat="1" applyFont="1" applyBorder="1" applyAlignment="1"/>
    <xf numFmtId="3" fontId="1" fillId="0" borderId="59" xfId="0" applyNumberFormat="1" applyFont="1" applyBorder="1" applyAlignment="1">
      <alignment horizontal="center" wrapText="1"/>
    </xf>
    <xf numFmtId="3" fontId="1" fillId="0" borderId="42" xfId="0" applyNumberFormat="1" applyFont="1" applyBorder="1" applyAlignment="1">
      <alignment horizontal="center" wrapText="1"/>
    </xf>
    <xf numFmtId="3" fontId="1" fillId="0" borderId="56" xfId="0" applyNumberFormat="1" applyFont="1" applyBorder="1" applyAlignment="1">
      <alignment horizontal="center" wrapText="1"/>
    </xf>
    <xf numFmtId="0" fontId="1" fillId="0" borderId="2" xfId="0" applyFont="1" applyBorder="1"/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" fontId="1" fillId="0" borderId="42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1" fontId="5" fillId="0" borderId="49" xfId="0" applyNumberFormat="1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horizontal="left" vertical="center"/>
    </xf>
    <xf numFmtId="14" fontId="2" fillId="0" borderId="0" xfId="0" quotePrefix="1" applyNumberFormat="1" applyFont="1" applyAlignment="1">
      <alignment horizontal="left"/>
    </xf>
    <xf numFmtId="3" fontId="5" fillId="0" borderId="73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5" fillId="0" borderId="72" xfId="0" applyFont="1" applyBorder="1" applyAlignment="1"/>
    <xf numFmtId="165" fontId="1" fillId="0" borderId="56" xfId="0" quotePrefix="1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/>
    <xf numFmtId="3" fontId="5" fillId="0" borderId="44" xfId="0" applyNumberFormat="1" applyFont="1" applyBorder="1"/>
    <xf numFmtId="1" fontId="5" fillId="0" borderId="2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/>
    </xf>
    <xf numFmtId="0" fontId="0" fillId="0" borderId="42" xfId="0" applyFill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5" fillId="0" borderId="56" xfId="0" applyFont="1" applyBorder="1" applyAlignment="1">
      <alignment horizontal="center"/>
    </xf>
    <xf numFmtId="1" fontId="5" fillId="0" borderId="57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0" fillId="0" borderId="74" xfId="0" applyBorder="1" applyAlignment="1">
      <alignment horizontal="center"/>
    </xf>
    <xf numFmtId="1" fontId="0" fillId="0" borderId="56" xfId="0" applyNumberFormat="1" applyBorder="1" applyAlignment="1">
      <alignment horizontal="center"/>
    </xf>
    <xf numFmtId="1" fontId="5" fillId="0" borderId="56" xfId="0" applyNumberFormat="1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0" fillId="0" borderId="74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1" fontId="1" fillId="0" borderId="0" xfId="4" applyNumberFormat="1"/>
    <xf numFmtId="0" fontId="0" fillId="0" borderId="13" xfId="0" applyBorder="1" applyAlignment="1">
      <alignment horizontal="center"/>
    </xf>
    <xf numFmtId="166" fontId="5" fillId="0" borderId="38" xfId="0" applyNumberFormat="1" applyFont="1" applyBorder="1" applyAlignment="1">
      <alignment horizontal="center"/>
    </xf>
    <xf numFmtId="9" fontId="5" fillId="0" borderId="37" xfId="0" applyNumberFormat="1" applyFont="1" applyBorder="1" applyAlignment="1">
      <alignment horizontal="center"/>
    </xf>
    <xf numFmtId="164" fontId="5" fillId="0" borderId="44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33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3" fontId="2" fillId="0" borderId="21" xfId="0" applyNumberFormat="1" applyFont="1" applyBorder="1" applyAlignment="1">
      <alignment wrapText="1"/>
    </xf>
    <xf numFmtId="3" fontId="2" fillId="0" borderId="9" xfId="0" applyNumberFormat="1" applyFont="1" applyBorder="1" applyAlignment="1">
      <alignment wrapText="1"/>
    </xf>
    <xf numFmtId="4" fontId="2" fillId="0" borderId="33" xfId="0" applyNumberFormat="1" applyFont="1" applyBorder="1" applyAlignment="1">
      <alignment horizontal="center" wrapText="1"/>
    </xf>
    <xf numFmtId="4" fontId="2" fillId="0" borderId="60" xfId="0" applyNumberFormat="1" applyFont="1" applyBorder="1" applyAlignment="1">
      <alignment horizontal="center" wrapText="1"/>
    </xf>
    <xf numFmtId="4" fontId="2" fillId="0" borderId="61" xfId="0" applyNumberFormat="1" applyFont="1" applyBorder="1" applyAlignment="1">
      <alignment horizontal="center" wrapText="1"/>
    </xf>
    <xf numFmtId="4" fontId="2" fillId="0" borderId="58" xfId="0" applyNumberFormat="1" applyFont="1" applyBorder="1" applyAlignment="1">
      <alignment horizontal="center" wrapText="1"/>
    </xf>
    <xf numFmtId="3" fontId="1" fillId="0" borderId="43" xfId="0" applyNumberFormat="1" applyFont="1" applyBorder="1" applyAlignment="1">
      <alignment horizontal="center" wrapText="1"/>
    </xf>
    <xf numFmtId="3" fontId="1" fillId="0" borderId="62" xfId="0" applyNumberFormat="1" applyFont="1" applyBorder="1" applyAlignment="1">
      <alignment horizontal="center" wrapText="1"/>
    </xf>
    <xf numFmtId="3" fontId="1" fillId="0" borderId="55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3" fontId="1" fillId="0" borderId="64" xfId="0" applyNumberFormat="1" applyFont="1" applyBorder="1" applyAlignment="1">
      <alignment wrapText="1"/>
    </xf>
    <xf numFmtId="3" fontId="1" fillId="0" borderId="65" xfId="0" applyNumberFormat="1" applyFont="1" applyBorder="1" applyAlignment="1">
      <alignment wrapText="1"/>
    </xf>
    <xf numFmtId="0" fontId="8" fillId="0" borderId="43" xfId="0" applyFont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54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6" xfId="0" applyBorder="1" applyAlignment="1">
      <alignment horizontal="center"/>
    </xf>
    <xf numFmtId="0" fontId="5" fillId="0" borderId="27" xfId="0" applyFont="1" applyBorder="1" applyAlignment="1">
      <alignment horizontal="left" wrapText="1"/>
    </xf>
    <xf numFmtId="0" fontId="5" fillId="0" borderId="26" xfId="0" applyFont="1" applyBorder="1" applyAlignment="1">
      <alignment horizontal="left" wrapText="1"/>
    </xf>
    <xf numFmtId="0" fontId="0" fillId="0" borderId="71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0">
    <cellStyle name="Euro" xfId="1" xr:uid="{00000000-0005-0000-0000-000000000000}"/>
    <cellStyle name="Normaali" xfId="0" builtinId="0"/>
    <cellStyle name="Normaali 2" xfId="2" xr:uid="{00000000-0005-0000-0000-000002000000}"/>
    <cellStyle name="Normaali_Ansiokehitys 2003 -&gt;" xfId="3" xr:uid="{00000000-0005-0000-0000-000003000000}"/>
    <cellStyle name="Normaali_Kunnan- ja kaupunginjohtajien ansiokehitys 2000-" xfId="4" xr:uid="{00000000-0005-0000-0000-000004000000}"/>
    <cellStyle name="Normaali_Palkkarakenne 2023" xfId="19" xr:uid="{337B7EBA-95DD-4AE9-BF76-C325BFA42129}"/>
    <cellStyle name="Normaali_SANS desiilit 2023" xfId="18" xr:uid="{FAE3A1AF-6C1B-4200-B95F-46A86BAC730C}"/>
    <cellStyle name="Prosentti_Kunnan- ja kaupunginjohtajien ansiokehitys 2000-" xfId="5" xr:uid="{00000000-0005-0000-0000-000005000000}"/>
    <cellStyle name="Prosenttia" xfId="6" builtinId="5"/>
    <cellStyle name="style1371537104278" xfId="7" xr:uid="{00000000-0005-0000-0000-000007000000}"/>
    <cellStyle name="style1371537104356" xfId="8" xr:uid="{00000000-0005-0000-0000-000008000000}"/>
    <cellStyle name="style1371537104387" xfId="9" xr:uid="{00000000-0005-0000-0000-000009000000}"/>
    <cellStyle name="style1371537104418" xfId="10" xr:uid="{00000000-0005-0000-0000-00000A000000}"/>
    <cellStyle name="style1371537104450" xfId="11" xr:uid="{00000000-0005-0000-0000-00000B000000}"/>
    <cellStyle name="style1371537104481" xfId="12" xr:uid="{00000000-0005-0000-0000-00000C000000}"/>
    <cellStyle name="style1371537104512" xfId="13" xr:uid="{00000000-0005-0000-0000-00000D000000}"/>
    <cellStyle name="style1371537104543" xfId="14" xr:uid="{00000000-0005-0000-0000-00000E000000}"/>
    <cellStyle name="style1371537104574" xfId="15" xr:uid="{00000000-0005-0000-0000-00000F000000}"/>
    <cellStyle name="style1371537104590" xfId="16" xr:uid="{00000000-0005-0000-0000-000010000000}"/>
    <cellStyle name="style1371537104652" xfId="17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152935"/>
      <rgbColor rgb="00264A60"/>
      <rgbColor rgb="00E0E0E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Kokonaisansioiden kehitys</a:t>
            </a:r>
            <a:r>
              <a:rPr lang="en-US" baseline="0"/>
              <a:t> 2003 - 2024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382611114008101E-2"/>
          <c:y val="8.8914971309337523E-2"/>
          <c:w val="0.67542089967460694"/>
          <c:h val="0.82876757887781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'Ansiokehitys 2003 -&gt;'!$F$5</c:f>
              <c:strCache>
                <c:ptCount val="1"/>
                <c:pt idx="0">
                  <c:v>Kaupunginjohtajat, kunnanjohtajat ja pormestarit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'Ansiokehitys 2003 -&gt;'!$E$7:$E$27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'Ansiokehitys 2003 -&gt;'!$F$7:$F$27</c:f>
              <c:numCache>
                <c:formatCode>0.0\ %</c:formatCode>
                <c:ptCount val="21"/>
                <c:pt idx="0">
                  <c:v>4.0189416076574412E-2</c:v>
                </c:pt>
                <c:pt idx="1">
                  <c:v>5.2725673667617094E-2</c:v>
                </c:pt>
                <c:pt idx="2">
                  <c:v>3.7581540805060799E-2</c:v>
                </c:pt>
                <c:pt idx="3">
                  <c:v>6.2092809293399734E-2</c:v>
                </c:pt>
                <c:pt idx="4">
                  <c:v>3.4385943293061674E-2</c:v>
                </c:pt>
                <c:pt idx="5">
                  <c:v>7.4999934821756736E-2</c:v>
                </c:pt>
                <c:pt idx="6">
                  <c:v>2.835496972474312E-2</c:v>
                </c:pt>
                <c:pt idx="7">
                  <c:v>2.2174728578987567E-2</c:v>
                </c:pt>
                <c:pt idx="8">
                  <c:v>4.0131305761564338E-2</c:v>
                </c:pt>
                <c:pt idx="9">
                  <c:v>1.9128579345519526E-2</c:v>
                </c:pt>
                <c:pt idx="10">
                  <c:v>6.8967133049988791E-3</c:v>
                </c:pt>
                <c:pt idx="11">
                  <c:v>1.2254502165754548E-2</c:v>
                </c:pt>
                <c:pt idx="12">
                  <c:v>7.5984085871222112E-3</c:v>
                </c:pt>
                <c:pt idx="13">
                  <c:v>9.7013110089913673E-3</c:v>
                </c:pt>
                <c:pt idx="14">
                  <c:v>1.8895541258181839E-2</c:v>
                </c:pt>
                <c:pt idx="15">
                  <c:v>2.11988015120603E-2</c:v>
                </c:pt>
                <c:pt idx="16">
                  <c:v>7.7839964096200649E-3</c:v>
                </c:pt>
                <c:pt idx="17">
                  <c:v>3.0221948269662634E-2</c:v>
                </c:pt>
                <c:pt idx="18">
                  <c:v>3.1759553791100896E-2</c:v>
                </c:pt>
                <c:pt idx="19">
                  <c:v>4.1885923166435128E-2</c:v>
                </c:pt>
                <c:pt idx="20">
                  <c:v>3.1141506710223747E-2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C-4A99-9E49-9B0CF92211E9}"/>
            </c:ext>
          </c:extLst>
        </c:ser>
        <c:ser>
          <c:idx val="1"/>
          <c:order val="1"/>
          <c:tx>
            <c:strRef>
              <c:f>'Ansiokehitys 2003 -&gt;'!$G$5</c:f>
              <c:strCache>
                <c:ptCount val="1"/>
                <c:pt idx="0">
                  <c:v>Kuntasektorin kuukausipalkkaiset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numRef>
              <c:f>'Ansiokehitys 2003 -&gt;'!$E$7:$E$27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'Ansiokehitys 2003 -&gt;'!$G$7:$G$27</c:f>
              <c:numCache>
                <c:formatCode>0.0\ %</c:formatCode>
                <c:ptCount val="21"/>
                <c:pt idx="0">
                  <c:v>4.1723356009070296E-2</c:v>
                </c:pt>
                <c:pt idx="1">
                  <c:v>4.7888550282977796E-2</c:v>
                </c:pt>
                <c:pt idx="2">
                  <c:v>3.115911923556294E-2</c:v>
                </c:pt>
                <c:pt idx="3">
                  <c:v>3.6482675261885651E-2</c:v>
                </c:pt>
                <c:pt idx="4">
                  <c:v>5.6150512137762065E-2</c:v>
                </c:pt>
                <c:pt idx="5">
                  <c:v>3.1284504968715494E-2</c:v>
                </c:pt>
                <c:pt idx="6">
                  <c:v>2.3197715917201999E-2</c:v>
                </c:pt>
                <c:pt idx="7">
                  <c:v>2.6159748866410884E-2</c:v>
                </c:pt>
                <c:pt idx="8">
                  <c:v>2.4813052345343305E-2</c:v>
                </c:pt>
                <c:pt idx="9">
                  <c:v>2.0895522388059702E-2</c:v>
                </c:pt>
                <c:pt idx="10">
                  <c:v>6.1728395061728392E-3</c:v>
                </c:pt>
                <c:pt idx="11">
                  <c:v>4.8433968356474009E-3</c:v>
                </c:pt>
                <c:pt idx="12">
                  <c:v>5.462724935732648E-3</c:v>
                </c:pt>
                <c:pt idx="13">
                  <c:v>3.1959092361776927E-3</c:v>
                </c:pt>
                <c:pt idx="14">
                  <c:v>2.166294998407136E-2</c:v>
                </c:pt>
                <c:pt idx="15">
                  <c:v>2.5112412771539645E-2</c:v>
                </c:pt>
                <c:pt idx="16">
                  <c:v>2.3563089146523952E-2</c:v>
                </c:pt>
                <c:pt idx="17">
                  <c:v>2.4931583120447735E-2</c:v>
                </c:pt>
                <c:pt idx="18">
                  <c:v>2.6370507110096E-2</c:v>
                </c:pt>
                <c:pt idx="19">
                  <c:v>5.1549261331082279E-2</c:v>
                </c:pt>
                <c:pt idx="20">
                  <c:v>5.1155043321269487E-2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BC-4A99-9E49-9B0CF9221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0970400"/>
        <c:axId val="1"/>
      </c:barChart>
      <c:catAx>
        <c:axId val="153097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30970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007131558886263"/>
          <c:y val="0.37968856834072212"/>
          <c:w val="0.23480297578696696"/>
          <c:h val="0.2409334127351728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30</xdr:row>
      <xdr:rowOff>6350</xdr:rowOff>
    </xdr:from>
    <xdr:to>
      <xdr:col>15</xdr:col>
      <xdr:colOff>889000</xdr:colOff>
      <xdr:row>55</xdr:row>
      <xdr:rowOff>0</xdr:rowOff>
    </xdr:to>
    <xdr:graphicFrame macro="">
      <xdr:nvGraphicFramePr>
        <xdr:cNvPr id="260130" name="Kaavio 7">
          <a:extLst>
            <a:ext uri="{FF2B5EF4-FFF2-40B4-BE49-F238E27FC236}">
              <a16:creationId xmlns:a16="http://schemas.microsoft.com/office/drawing/2014/main" id="{12793295-4758-4A8E-8AD2-CF135BE3B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EEB12-A1B4-4748-B6D9-A4D0E674DA36}">
  <dimension ref="A1:N14"/>
  <sheetViews>
    <sheetView workbookViewId="0"/>
  </sheetViews>
  <sheetFormatPr defaultRowHeight="12.5" x14ac:dyDescent="0.25"/>
  <cols>
    <col min="1" max="1" width="14.08984375" customWidth="1"/>
  </cols>
  <sheetData>
    <row r="1" spans="1:14" ht="14" x14ac:dyDescent="0.25">
      <c r="A1" s="3" t="s">
        <v>106</v>
      </c>
      <c r="B1" s="3"/>
      <c r="C1" s="3"/>
      <c r="D1" s="3"/>
      <c r="E1" s="3"/>
      <c r="F1" s="3"/>
      <c r="G1" s="3"/>
      <c r="H1" s="3"/>
      <c r="I1" s="1"/>
      <c r="J1" s="1"/>
      <c r="K1" s="1"/>
      <c r="L1" s="1"/>
      <c r="M1" s="1"/>
    </row>
    <row r="2" spans="1:14" x14ac:dyDescent="0.25">
      <c r="A2" s="59" t="s">
        <v>107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04">
        <v>46093</v>
      </c>
      <c r="J3" s="1"/>
      <c r="K3" s="1"/>
      <c r="L3" s="1"/>
      <c r="M3" s="1"/>
      <c r="N3" s="1"/>
    </row>
    <row r="4" spans="1:14" ht="13" thickBot="1" x14ac:dyDescent="0.3">
      <c r="A4" s="4"/>
      <c r="I4" s="1"/>
      <c r="J4" s="1"/>
      <c r="K4" s="1"/>
      <c r="L4" s="1"/>
      <c r="M4" s="1"/>
      <c r="N4" s="1"/>
    </row>
    <row r="5" spans="1:14" ht="30" customHeight="1" x14ac:dyDescent="0.25">
      <c r="A5" s="244" t="s">
        <v>0</v>
      </c>
      <c r="B5" s="108" t="s">
        <v>6</v>
      </c>
      <c r="C5" s="246" t="s">
        <v>15</v>
      </c>
      <c r="D5" s="247"/>
      <c r="E5" s="248" t="s">
        <v>11</v>
      </c>
      <c r="F5" s="247"/>
      <c r="G5" s="248" t="s">
        <v>2</v>
      </c>
      <c r="H5" s="249"/>
      <c r="I5" s="1"/>
      <c r="J5" s="1"/>
      <c r="K5" s="1"/>
      <c r="L5" s="1"/>
      <c r="M5" s="1"/>
      <c r="N5" s="1"/>
    </row>
    <row r="6" spans="1:14" x14ac:dyDescent="0.25">
      <c r="A6" s="245"/>
      <c r="B6" s="71" t="s">
        <v>3</v>
      </c>
      <c r="C6" s="71" t="s">
        <v>7</v>
      </c>
      <c r="D6" s="71" t="s">
        <v>8</v>
      </c>
      <c r="E6" s="71" t="s">
        <v>7</v>
      </c>
      <c r="F6" s="71" t="s">
        <v>8</v>
      </c>
      <c r="G6" s="109" t="s">
        <v>7</v>
      </c>
      <c r="H6" s="110" t="s">
        <v>8</v>
      </c>
      <c r="I6" s="1"/>
      <c r="J6" s="112"/>
      <c r="K6" s="1"/>
      <c r="L6" s="1"/>
      <c r="M6" s="1"/>
      <c r="N6" s="1"/>
    </row>
    <row r="7" spans="1:14" x14ac:dyDescent="0.25">
      <c r="A7" s="107" t="s">
        <v>45</v>
      </c>
      <c r="B7" s="114">
        <v>41</v>
      </c>
      <c r="C7" s="114">
        <v>7071.7560975609758</v>
      </c>
      <c r="D7" s="114">
        <v>7036.1219512195121</v>
      </c>
      <c r="E7" s="114">
        <v>7259.4634146341459</v>
      </c>
      <c r="F7" s="114">
        <v>7147.5853658536589</v>
      </c>
      <c r="G7" s="114">
        <v>7259.4634146341459</v>
      </c>
      <c r="H7" s="117">
        <v>7147.5853658536589</v>
      </c>
      <c r="I7" s="1"/>
      <c r="J7" s="112"/>
      <c r="K7" s="1"/>
      <c r="L7" s="1"/>
      <c r="M7" s="1"/>
      <c r="N7" s="1"/>
    </row>
    <row r="8" spans="1:14" x14ac:dyDescent="0.25">
      <c r="A8" s="107" t="s">
        <v>41</v>
      </c>
      <c r="B8" s="114">
        <v>80</v>
      </c>
      <c r="C8" s="114">
        <v>7659.4375</v>
      </c>
      <c r="D8" s="114">
        <v>7682</v>
      </c>
      <c r="E8" s="114">
        <v>7797.9375</v>
      </c>
      <c r="F8" s="114">
        <v>7806.5</v>
      </c>
      <c r="G8" s="114">
        <v>7804.75</v>
      </c>
      <c r="H8" s="117">
        <v>7806.5</v>
      </c>
      <c r="I8" s="1"/>
      <c r="J8" s="112"/>
      <c r="K8" s="1"/>
      <c r="L8" s="1"/>
      <c r="M8" s="1"/>
      <c r="N8" s="1"/>
    </row>
    <row r="9" spans="1:14" x14ac:dyDescent="0.25">
      <c r="A9" s="107" t="s">
        <v>42</v>
      </c>
      <c r="B9" s="114">
        <v>62</v>
      </c>
      <c r="C9" s="114">
        <v>9009.9193548387102</v>
      </c>
      <c r="D9" s="114">
        <v>8991</v>
      </c>
      <c r="E9" s="114">
        <v>9144.2903225806458</v>
      </c>
      <c r="F9" s="114">
        <v>9138.5</v>
      </c>
      <c r="G9" s="114">
        <v>9144.2903225806458</v>
      </c>
      <c r="H9" s="117">
        <v>9138.5</v>
      </c>
      <c r="I9" s="1"/>
      <c r="J9" s="112"/>
      <c r="K9" s="1"/>
      <c r="L9" s="1"/>
      <c r="M9" s="1"/>
      <c r="N9" s="1"/>
    </row>
    <row r="10" spans="1:14" x14ac:dyDescent="0.25">
      <c r="A10" s="107" t="s">
        <v>43</v>
      </c>
      <c r="B10" s="114">
        <v>40</v>
      </c>
      <c r="C10" s="114">
        <v>10349.625</v>
      </c>
      <c r="D10" s="114">
        <v>10336.5</v>
      </c>
      <c r="E10" s="114">
        <v>10477.200000000001</v>
      </c>
      <c r="F10" s="114">
        <v>10356.5</v>
      </c>
      <c r="G10" s="114">
        <v>10477.200000000001</v>
      </c>
      <c r="H10" s="117">
        <v>10356.5</v>
      </c>
      <c r="I10" s="1"/>
      <c r="J10" s="112"/>
      <c r="K10" s="1"/>
      <c r="L10" s="1"/>
      <c r="M10" s="1"/>
      <c r="N10" s="1"/>
    </row>
    <row r="11" spans="1:14" x14ac:dyDescent="0.25">
      <c r="A11" s="153" t="s">
        <v>44</v>
      </c>
      <c r="B11" s="154">
        <v>27</v>
      </c>
      <c r="C11" s="154">
        <v>11479.888888888889</v>
      </c>
      <c r="D11" s="154">
        <v>11435</v>
      </c>
      <c r="E11" s="154">
        <v>11742.777777777777</v>
      </c>
      <c r="F11" s="154">
        <v>11679</v>
      </c>
      <c r="G11" s="154">
        <v>11742.777777777777</v>
      </c>
      <c r="H11" s="155">
        <v>11679</v>
      </c>
      <c r="I11" s="1"/>
      <c r="J11" s="112"/>
      <c r="K11" s="1"/>
      <c r="L11" s="1"/>
      <c r="M11" s="1"/>
      <c r="N11" s="1"/>
    </row>
    <row r="12" spans="1:14" x14ac:dyDescent="0.25">
      <c r="A12" s="153" t="s">
        <v>94</v>
      </c>
      <c r="B12" s="154">
        <v>19</v>
      </c>
      <c r="C12" s="154">
        <v>14131.578947368422</v>
      </c>
      <c r="D12" s="154">
        <v>14116.736842105263</v>
      </c>
      <c r="E12" s="156">
        <v>14671.473684210527</v>
      </c>
      <c r="F12" s="156">
        <v>14609.684210526315</v>
      </c>
      <c r="G12" s="154">
        <v>14671.473684210527</v>
      </c>
      <c r="H12" s="155">
        <v>14609.684210526315</v>
      </c>
      <c r="I12" s="1"/>
      <c r="J12" s="112"/>
      <c r="K12" s="1"/>
      <c r="L12" s="1"/>
      <c r="M12" s="1"/>
      <c r="N12" s="1"/>
    </row>
    <row r="13" spans="1:14" ht="13.5" thickBot="1" x14ac:dyDescent="0.35">
      <c r="A13" s="157" t="s">
        <v>9</v>
      </c>
      <c r="B13" s="158">
        <v>269</v>
      </c>
      <c r="C13" s="158">
        <v>9121.7620817843872</v>
      </c>
      <c r="D13" s="158">
        <v>8645</v>
      </c>
      <c r="E13" s="158">
        <v>9306.0223048327134</v>
      </c>
      <c r="F13" s="158">
        <v>8814</v>
      </c>
      <c r="G13" s="158">
        <v>9308.0483271375469</v>
      </c>
      <c r="H13" s="159">
        <v>8814</v>
      </c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2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</row>
  </sheetData>
  <mergeCells count="4">
    <mergeCell ref="A5:A6"/>
    <mergeCell ref="C5:D5"/>
    <mergeCell ref="E5:F5"/>
    <mergeCell ref="G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D700-4421-4A71-8A65-B93E1DDC630B}">
  <dimension ref="A1:K14"/>
  <sheetViews>
    <sheetView tabSelected="1" workbookViewId="0"/>
  </sheetViews>
  <sheetFormatPr defaultRowHeight="12.5" x14ac:dyDescent="0.25"/>
  <cols>
    <col min="1" max="1" width="14" bestFit="1" customWidth="1"/>
    <col min="2" max="2" width="10" bestFit="1" customWidth="1"/>
    <col min="3" max="5" width="26.54296875" bestFit="1" customWidth="1"/>
  </cols>
  <sheetData>
    <row r="1" spans="1:11" ht="14" x14ac:dyDescent="0.25">
      <c r="A1" s="3" t="s">
        <v>110</v>
      </c>
      <c r="K1" s="191"/>
    </row>
    <row r="2" spans="1:11" x14ac:dyDescent="0.25">
      <c r="A2" s="59" t="s">
        <v>107</v>
      </c>
    </row>
    <row r="3" spans="1:11" x14ac:dyDescent="0.25">
      <c r="A3" s="204">
        <v>46093</v>
      </c>
    </row>
    <row r="4" spans="1:11" ht="13" thickBot="1" x14ac:dyDescent="0.3">
      <c r="A4" s="205"/>
    </row>
    <row r="5" spans="1:11" ht="13.25" customHeight="1" x14ac:dyDescent="0.25">
      <c r="A5" s="193" t="s">
        <v>0</v>
      </c>
      <c r="B5" s="250" t="s">
        <v>11</v>
      </c>
      <c r="C5" s="251"/>
      <c r="D5" s="251"/>
      <c r="E5" s="252"/>
      <c r="F5" s="190"/>
    </row>
    <row r="6" spans="1:11" ht="15" customHeight="1" x14ac:dyDescent="0.25">
      <c r="A6" s="194"/>
      <c r="B6" s="195" t="s">
        <v>6</v>
      </c>
      <c r="C6" s="196" t="s">
        <v>12</v>
      </c>
      <c r="D6" s="195" t="s">
        <v>8</v>
      </c>
      <c r="E6" s="197" t="s">
        <v>13</v>
      </c>
      <c r="F6" s="190"/>
    </row>
    <row r="7" spans="1:11" ht="13.25" customHeight="1" x14ac:dyDescent="0.25">
      <c r="A7" s="57" t="s">
        <v>45</v>
      </c>
      <c r="B7" s="114">
        <v>41</v>
      </c>
      <c r="C7" s="114">
        <v>6505.0926829268292</v>
      </c>
      <c r="D7" s="114">
        <v>7147.5853658536589</v>
      </c>
      <c r="E7" s="117">
        <v>8185.3414634146338</v>
      </c>
      <c r="F7" s="190"/>
    </row>
    <row r="8" spans="1:11" x14ac:dyDescent="0.25">
      <c r="A8" s="57" t="s">
        <v>41</v>
      </c>
      <c r="B8" s="114">
        <v>80</v>
      </c>
      <c r="C8" s="114">
        <v>7105.9</v>
      </c>
      <c r="D8" s="114">
        <v>7806.5</v>
      </c>
      <c r="E8" s="117">
        <v>8694</v>
      </c>
      <c r="F8" s="190"/>
    </row>
    <row r="9" spans="1:11" x14ac:dyDescent="0.25">
      <c r="A9" s="57" t="s">
        <v>42</v>
      </c>
      <c r="B9" s="114">
        <v>62</v>
      </c>
      <c r="C9" s="114">
        <v>8315.7999999999993</v>
      </c>
      <c r="D9" s="154">
        <v>9138.5</v>
      </c>
      <c r="E9" s="117">
        <v>9836.5</v>
      </c>
      <c r="F9" s="190"/>
    </row>
    <row r="10" spans="1:11" x14ac:dyDescent="0.25">
      <c r="A10" s="57" t="s">
        <v>43</v>
      </c>
      <c r="B10" s="114">
        <v>40</v>
      </c>
      <c r="C10" s="114">
        <v>9469.5</v>
      </c>
      <c r="D10" s="154">
        <v>10356.5</v>
      </c>
      <c r="E10" s="117">
        <v>11702.8</v>
      </c>
      <c r="F10" s="190"/>
    </row>
    <row r="11" spans="1:11" x14ac:dyDescent="0.25">
      <c r="A11" s="57" t="s">
        <v>44</v>
      </c>
      <c r="B11" s="114">
        <v>27</v>
      </c>
      <c r="C11" s="121" t="s">
        <v>95</v>
      </c>
      <c r="D11" s="121" t="s">
        <v>95</v>
      </c>
      <c r="E11" s="117" t="s">
        <v>95</v>
      </c>
      <c r="F11" s="190"/>
    </row>
    <row r="12" spans="1:11" x14ac:dyDescent="0.25">
      <c r="A12" s="116" t="s">
        <v>93</v>
      </c>
      <c r="B12" s="114">
        <v>19</v>
      </c>
      <c r="C12" s="121" t="s">
        <v>95</v>
      </c>
      <c r="D12" s="121" t="s">
        <v>95</v>
      </c>
      <c r="E12" s="117" t="s">
        <v>95</v>
      </c>
      <c r="F12" s="190"/>
    </row>
    <row r="13" spans="1:11" ht="13.5" thickBot="1" x14ac:dyDescent="0.35">
      <c r="A13" s="118" t="s">
        <v>9</v>
      </c>
      <c r="B13" s="119">
        <v>269</v>
      </c>
      <c r="C13" s="119">
        <v>7128.8</v>
      </c>
      <c r="D13" s="158">
        <v>8814</v>
      </c>
      <c r="E13" s="120">
        <v>12468.6</v>
      </c>
      <c r="G13" s="190"/>
    </row>
    <row r="14" spans="1:11" x14ac:dyDescent="0.25">
      <c r="A14" s="210" t="s">
        <v>108</v>
      </c>
      <c r="G14" s="190"/>
    </row>
  </sheetData>
  <mergeCells count="1">
    <mergeCell ref="B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C7833-ED13-4977-B074-F0356E937D3D}">
  <dimension ref="A1:X22"/>
  <sheetViews>
    <sheetView workbookViewId="0">
      <selection activeCell="L24" sqref="L24"/>
    </sheetView>
  </sheetViews>
  <sheetFormatPr defaultRowHeight="12.5" x14ac:dyDescent="0.25"/>
  <cols>
    <col min="1" max="1" width="32.81640625" customWidth="1"/>
    <col min="15" max="15" width="25.1796875" bestFit="1" customWidth="1"/>
  </cols>
  <sheetData>
    <row r="1" spans="1:24" ht="14" x14ac:dyDescent="0.25">
      <c r="A1" s="3" t="s">
        <v>109</v>
      </c>
      <c r="B1" s="3"/>
      <c r="C1" s="3"/>
    </row>
    <row r="2" spans="1:24" x14ac:dyDescent="0.25">
      <c r="A2" s="59" t="s">
        <v>107</v>
      </c>
    </row>
    <row r="3" spans="1:24" x14ac:dyDescent="0.25">
      <c r="A3" s="204">
        <v>46093</v>
      </c>
    </row>
    <row r="4" spans="1:24" ht="13" thickBot="1" x14ac:dyDescent="0.3">
      <c r="A4" s="93"/>
      <c r="B4" s="93"/>
      <c r="C4" s="93"/>
      <c r="X4" s="192"/>
    </row>
    <row r="5" spans="1:24" x14ac:dyDescent="0.25">
      <c r="A5" s="31"/>
      <c r="B5" s="253" t="s">
        <v>9</v>
      </c>
      <c r="C5" s="254"/>
      <c r="X5" s="192"/>
    </row>
    <row r="6" spans="1:24" x14ac:dyDescent="0.25">
      <c r="A6" s="31"/>
      <c r="B6" s="7" t="s">
        <v>17</v>
      </c>
      <c r="C6" s="36" t="s">
        <v>7</v>
      </c>
      <c r="X6" s="192"/>
    </row>
    <row r="7" spans="1:24" x14ac:dyDescent="0.25">
      <c r="A7" s="40" t="s">
        <v>15</v>
      </c>
      <c r="B7" s="19">
        <v>269</v>
      </c>
      <c r="C7" s="41">
        <v>9122</v>
      </c>
      <c r="X7" s="192"/>
    </row>
    <row r="8" spans="1:24" x14ac:dyDescent="0.25">
      <c r="A8" s="37" t="s">
        <v>40</v>
      </c>
      <c r="B8" s="19">
        <v>269</v>
      </c>
      <c r="C8" s="32">
        <v>89</v>
      </c>
    </row>
    <row r="9" spans="1:24" x14ac:dyDescent="0.25">
      <c r="A9" s="37" t="s">
        <v>30</v>
      </c>
      <c r="B9" s="19">
        <v>269</v>
      </c>
      <c r="C9" s="32">
        <v>29</v>
      </c>
    </row>
    <row r="10" spans="1:24" x14ac:dyDescent="0.25">
      <c r="A10" s="37" t="s">
        <v>31</v>
      </c>
      <c r="B10" s="19">
        <v>269</v>
      </c>
      <c r="C10" s="162">
        <v>3</v>
      </c>
    </row>
    <row r="11" spans="1:24" x14ac:dyDescent="0.25">
      <c r="A11" s="37" t="s">
        <v>32</v>
      </c>
      <c r="B11" s="19">
        <v>269</v>
      </c>
      <c r="C11" s="162">
        <v>9213.724907063197</v>
      </c>
    </row>
    <row r="12" spans="1:24" x14ac:dyDescent="0.25">
      <c r="A12" s="37" t="s">
        <v>33</v>
      </c>
      <c r="B12" s="19">
        <v>269</v>
      </c>
      <c r="C12" s="162">
        <v>0</v>
      </c>
    </row>
    <row r="13" spans="1:24" x14ac:dyDescent="0.25">
      <c r="A13" s="37" t="s">
        <v>34</v>
      </c>
      <c r="B13" s="19">
        <v>269</v>
      </c>
      <c r="C13" s="32">
        <v>50</v>
      </c>
    </row>
    <row r="14" spans="1:24" ht="13" x14ac:dyDescent="0.3">
      <c r="A14" s="38" t="s">
        <v>35</v>
      </c>
      <c r="B14" s="72">
        <v>269</v>
      </c>
      <c r="C14" s="33">
        <v>9306</v>
      </c>
    </row>
    <row r="15" spans="1:24" x14ac:dyDescent="0.25">
      <c r="A15" s="37" t="s">
        <v>36</v>
      </c>
      <c r="B15" s="19">
        <v>269</v>
      </c>
      <c r="C15" s="32">
        <v>0</v>
      </c>
    </row>
    <row r="16" spans="1:24" ht="13" x14ac:dyDescent="0.3">
      <c r="A16" s="38" t="s">
        <v>2</v>
      </c>
      <c r="B16" s="72">
        <v>269</v>
      </c>
      <c r="C16" s="33">
        <v>9308</v>
      </c>
    </row>
    <row r="17" spans="1:15" ht="13.5" thickBot="1" x14ac:dyDescent="0.35">
      <c r="A17" s="39" t="s">
        <v>104</v>
      </c>
      <c r="B17" s="211">
        <v>269</v>
      </c>
      <c r="C17" s="34">
        <v>9389</v>
      </c>
    </row>
    <row r="19" spans="1:15" x14ac:dyDescent="0.25">
      <c r="A19" s="160"/>
      <c r="B19" s="161"/>
      <c r="C19" s="161"/>
    </row>
    <row r="22" spans="1:15" x14ac:dyDescent="0.25">
      <c r="L22" s="192"/>
      <c r="M22" s="192"/>
      <c r="N22" s="192"/>
      <c r="O22" s="192"/>
    </row>
  </sheetData>
  <mergeCells count="1">
    <mergeCell ref="B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zoomScaleNormal="100" workbookViewId="0">
      <selection activeCell="H14" sqref="H14"/>
    </sheetView>
  </sheetViews>
  <sheetFormatPr defaultRowHeight="12.5" x14ac:dyDescent="0.25"/>
  <cols>
    <col min="1" max="1" width="17.08984375" customWidth="1"/>
    <col min="2" max="2" width="10.36328125" customWidth="1"/>
    <col min="3" max="5" width="16.81640625" customWidth="1"/>
    <col min="7" max="7" width="15" bestFit="1" customWidth="1"/>
    <col min="10" max="10" width="9.08984375" bestFit="1" customWidth="1"/>
  </cols>
  <sheetData>
    <row r="1" spans="1:7" ht="14" x14ac:dyDescent="0.25">
      <c r="A1" s="3" t="s">
        <v>111</v>
      </c>
      <c r="B1" s="42"/>
      <c r="C1" s="42"/>
      <c r="D1" s="42"/>
      <c r="E1" s="42"/>
    </row>
    <row r="2" spans="1:7" x14ac:dyDescent="0.25">
      <c r="A2" s="59" t="s">
        <v>107</v>
      </c>
      <c r="B2" s="1"/>
      <c r="C2" s="1"/>
      <c r="D2" s="1"/>
      <c r="E2" s="1"/>
    </row>
    <row r="3" spans="1:7" x14ac:dyDescent="0.25">
      <c r="A3" s="204">
        <v>46093</v>
      </c>
    </row>
    <row r="4" spans="1:7" ht="13" thickBot="1" x14ac:dyDescent="0.3"/>
    <row r="5" spans="1:7" ht="25" x14ac:dyDescent="0.25">
      <c r="A5" s="255" t="s">
        <v>0</v>
      </c>
      <c r="B5" s="175" t="s">
        <v>6</v>
      </c>
      <c r="C5" s="73" t="s">
        <v>15</v>
      </c>
      <c r="D5" s="73" t="s">
        <v>11</v>
      </c>
      <c r="E5" s="74" t="s">
        <v>2</v>
      </c>
    </row>
    <row r="6" spans="1:7" x14ac:dyDescent="0.25">
      <c r="A6" s="256"/>
      <c r="B6" s="176" t="s">
        <v>3</v>
      </c>
      <c r="C6" s="94" t="s">
        <v>14</v>
      </c>
      <c r="D6" s="94" t="s">
        <v>14</v>
      </c>
      <c r="E6" s="95" t="s">
        <v>14</v>
      </c>
    </row>
    <row r="7" spans="1:7" x14ac:dyDescent="0.25">
      <c r="A7" s="92" t="s">
        <v>45</v>
      </c>
      <c r="B7" s="177">
        <v>41</v>
      </c>
      <c r="C7" s="123">
        <v>2.1881119070809772E-2</v>
      </c>
      <c r="D7" s="123">
        <v>2.6576545182721387E-2</v>
      </c>
      <c r="E7" s="209">
        <v>2.6576545182721387E-2</v>
      </c>
      <c r="F7" s="52"/>
      <c r="G7" s="113"/>
    </row>
    <row r="8" spans="1:7" x14ac:dyDescent="0.25">
      <c r="A8" s="97" t="s">
        <v>41</v>
      </c>
      <c r="B8" s="177">
        <v>80</v>
      </c>
      <c r="C8" s="123">
        <v>3.5912643645888281E-2</v>
      </c>
      <c r="D8" s="123">
        <v>3.6568720564629488E-2</v>
      </c>
      <c r="E8" s="124">
        <v>3.6336985469140451E-2</v>
      </c>
      <c r="F8" s="52"/>
    </row>
    <row r="9" spans="1:7" ht="12.75" customHeight="1" x14ac:dyDescent="0.25">
      <c r="A9" s="96" t="s">
        <v>42</v>
      </c>
      <c r="B9" s="177">
        <v>62</v>
      </c>
      <c r="C9" s="123">
        <v>3.9279182132182094E-2</v>
      </c>
      <c r="D9" s="123">
        <v>3.6189919971303636E-2</v>
      </c>
      <c r="E9" s="124">
        <v>3.6189919971303636E-2</v>
      </c>
      <c r="F9" s="52"/>
      <c r="G9" s="125"/>
    </row>
    <row r="10" spans="1:7" ht="12.75" customHeight="1" x14ac:dyDescent="0.25">
      <c r="A10" s="96" t="s">
        <v>43</v>
      </c>
      <c r="B10" s="177">
        <v>40</v>
      </c>
      <c r="C10" s="123">
        <v>4.0438818508052636E-2</v>
      </c>
      <c r="D10" s="123">
        <v>3.629943615635299E-2</v>
      </c>
      <c r="E10" s="124">
        <v>3.629943615635299E-2</v>
      </c>
      <c r="F10" s="52"/>
    </row>
    <row r="11" spans="1:7" x14ac:dyDescent="0.25">
      <c r="A11" s="92" t="s">
        <v>44</v>
      </c>
      <c r="B11" s="177">
        <v>27</v>
      </c>
      <c r="C11" s="123">
        <v>3.6425826108118002E-2</v>
      </c>
      <c r="D11" s="123">
        <v>3.1625230415994465E-2</v>
      </c>
      <c r="E11" s="124">
        <v>3.1625230415994465E-2</v>
      </c>
      <c r="F11" s="52"/>
    </row>
    <row r="12" spans="1:7" ht="13" thickBot="1" x14ac:dyDescent="0.3">
      <c r="A12" s="97" t="s">
        <v>94</v>
      </c>
      <c r="B12" s="207">
        <v>19</v>
      </c>
      <c r="C12" s="172">
        <v>1.9092658833151605E-2</v>
      </c>
      <c r="D12" s="172">
        <v>1.6913103155985765E-2</v>
      </c>
      <c r="E12" s="178">
        <v>1.6913103155985765E-2</v>
      </c>
      <c r="F12" s="52"/>
    </row>
    <row r="13" spans="1:7" ht="13.5" thickBot="1" x14ac:dyDescent="0.35">
      <c r="A13" s="208" t="s">
        <v>9</v>
      </c>
      <c r="B13" s="206">
        <v>269</v>
      </c>
      <c r="C13" s="173">
        <v>3.2552921107999941E-2</v>
      </c>
      <c r="D13" s="173">
        <v>3.1216359180221118E-2</v>
      </c>
      <c r="E13" s="174">
        <v>3.1141506710223747E-2</v>
      </c>
      <c r="F13" s="52"/>
    </row>
  </sheetData>
  <mergeCells count="1">
    <mergeCell ref="A5:A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93"/>
  <sheetViews>
    <sheetView workbookViewId="0">
      <selection activeCell="O27" sqref="O27"/>
    </sheetView>
  </sheetViews>
  <sheetFormatPr defaultColWidth="9.08984375" defaultRowHeight="12.5" x14ac:dyDescent="0.25"/>
  <cols>
    <col min="1" max="1" width="11" style="10" customWidth="1"/>
    <col min="2" max="2" width="18.08984375" style="10" customWidth="1"/>
    <col min="3" max="3" width="18.54296875" style="10" customWidth="1"/>
    <col min="4" max="5" width="9.08984375" style="10"/>
    <col min="6" max="6" width="17.36328125" style="10" customWidth="1"/>
    <col min="7" max="7" width="17" style="10" bestFit="1" customWidth="1"/>
    <col min="8" max="9" width="9.08984375" style="10"/>
    <col min="10" max="10" width="17.90625" style="10" customWidth="1"/>
    <col min="11" max="11" width="16.6328125" style="10" customWidth="1"/>
    <col min="12" max="12" width="9.08984375" style="10"/>
    <col min="13" max="13" width="17.54296875" style="10" customWidth="1"/>
    <col min="14" max="14" width="12.6328125" style="10" customWidth="1"/>
    <col min="15" max="16" width="18.36328125" style="10" customWidth="1"/>
    <col min="17" max="16384" width="9.08984375" style="10"/>
  </cols>
  <sheetData>
    <row r="1" spans="1:18" ht="14" x14ac:dyDescent="0.3">
      <c r="A1" s="60" t="s">
        <v>116</v>
      </c>
      <c r="L1" s="1"/>
      <c r="M1" s="1"/>
      <c r="N1" s="115"/>
      <c r="O1" s="163">
        <v>45839</v>
      </c>
      <c r="P1" s="1"/>
      <c r="Q1" s="1"/>
      <c r="R1" s="1"/>
    </row>
    <row r="2" spans="1:18" x14ac:dyDescent="0.25">
      <c r="A2" s="59" t="s">
        <v>107</v>
      </c>
      <c r="L2" s="1"/>
      <c r="M2" s="1"/>
      <c r="N2" s="1"/>
      <c r="O2" s="1"/>
      <c r="P2" s="1"/>
      <c r="Q2" s="1"/>
    </row>
    <row r="3" spans="1:18" x14ac:dyDescent="0.25">
      <c r="L3" s="1"/>
      <c r="M3" s="1"/>
      <c r="N3" s="1"/>
      <c r="O3" s="1"/>
      <c r="P3" s="1"/>
      <c r="Q3" s="1"/>
    </row>
    <row r="4" spans="1:18" ht="13" x14ac:dyDescent="0.3">
      <c r="A4" s="11" t="s">
        <v>99</v>
      </c>
      <c r="E4" s="11" t="s">
        <v>25</v>
      </c>
      <c r="I4" s="11" t="s">
        <v>97</v>
      </c>
    </row>
    <row r="5" spans="1:18" s="13" customFormat="1" ht="37.5" x14ac:dyDescent="0.25">
      <c r="A5" s="12" t="s">
        <v>26</v>
      </c>
      <c r="B5" s="12" t="s">
        <v>96</v>
      </c>
      <c r="C5" s="12" t="s">
        <v>27</v>
      </c>
      <c r="E5" s="12"/>
      <c r="F5" s="12" t="s">
        <v>96</v>
      </c>
      <c r="G5" s="12" t="s">
        <v>27</v>
      </c>
      <c r="I5" s="12" t="s">
        <v>26</v>
      </c>
      <c r="J5" s="12" t="s">
        <v>96</v>
      </c>
      <c r="K5" s="12" t="s">
        <v>27</v>
      </c>
      <c r="M5" s="12" t="s">
        <v>96</v>
      </c>
      <c r="N5" s="12" t="s">
        <v>27</v>
      </c>
    </row>
    <row r="6" spans="1:18" x14ac:dyDescent="0.25">
      <c r="A6" s="10">
        <v>2003</v>
      </c>
      <c r="B6" s="14">
        <v>5013.7157280487781</v>
      </c>
      <c r="C6" s="14">
        <v>2205</v>
      </c>
      <c r="E6" s="10">
        <v>2003</v>
      </c>
      <c r="F6" s="15"/>
      <c r="G6" s="15"/>
      <c r="I6" s="10">
        <v>2003</v>
      </c>
      <c r="J6" s="25">
        <f t="shared" ref="J6:J22" si="0">B6/$B$6*100</f>
        <v>100</v>
      </c>
      <c r="K6" s="25">
        <f>C6/$C$6*100</f>
        <v>100</v>
      </c>
      <c r="M6" s="25">
        <f>J6/K6*100</f>
        <v>100</v>
      </c>
      <c r="N6" s="25">
        <f>K6/K6*100</f>
        <v>100</v>
      </c>
    </row>
    <row r="7" spans="1:18" x14ac:dyDescent="0.25">
      <c r="A7" s="10">
        <v>2004</v>
      </c>
      <c r="B7" s="14">
        <v>5215.2140355329957</v>
      </c>
      <c r="C7" s="14">
        <v>2297</v>
      </c>
      <c r="E7" s="10">
        <v>2004</v>
      </c>
      <c r="F7" s="16">
        <f>(B7-B6)/B6</f>
        <v>4.0189416076574412E-2</v>
      </c>
      <c r="G7" s="16">
        <f t="shared" ref="G7:G22" si="1">(C7-C6)/C6</f>
        <v>4.1723356009070296E-2</v>
      </c>
      <c r="I7" s="10">
        <v>2004</v>
      </c>
      <c r="J7" s="25">
        <f>B7/$B$6*100</f>
        <v>104.01894160765744</v>
      </c>
      <c r="K7" s="25">
        <f t="shared" ref="K7:K23" si="2">C7/$C$6*100</f>
        <v>104.17233560090705</v>
      </c>
      <c r="M7" s="25">
        <f>J7/K7*100</f>
        <v>99.852749780097781</v>
      </c>
      <c r="N7" s="25">
        <f t="shared" ref="N7:N23" si="3">K7/K7*100</f>
        <v>100</v>
      </c>
    </row>
    <row r="8" spans="1:18" x14ac:dyDescent="0.25">
      <c r="A8" s="10">
        <v>2005</v>
      </c>
      <c r="B8" s="14">
        <v>5490.1897088772848</v>
      </c>
      <c r="C8" s="14">
        <v>2407</v>
      </c>
      <c r="E8" s="10">
        <v>2005</v>
      </c>
      <c r="F8" s="16">
        <f t="shared" ref="F8:F22" si="4">(B8-B7)/B7</f>
        <v>5.2725673667617094E-2</v>
      </c>
      <c r="G8" s="16">
        <f t="shared" si="1"/>
        <v>4.7888550282977796E-2</v>
      </c>
      <c r="I8" s="10">
        <v>2005</v>
      </c>
      <c r="J8" s="25">
        <f>B8/$B$6*100</f>
        <v>109.50341037811371</v>
      </c>
      <c r="K8" s="25">
        <f t="shared" si="2"/>
        <v>109.16099773242631</v>
      </c>
      <c r="M8" s="25">
        <f t="shared" ref="M8:M21" si="5">J8/K8*100</f>
        <v>100.31367672776932</v>
      </c>
      <c r="N8" s="25">
        <f t="shared" si="3"/>
        <v>100</v>
      </c>
    </row>
    <row r="9" spans="1:18" x14ac:dyDescent="0.25">
      <c r="A9" s="10">
        <v>2006</v>
      </c>
      <c r="B9" s="14">
        <v>5696.5194974489814</v>
      </c>
      <c r="C9" s="14">
        <v>2482</v>
      </c>
      <c r="E9" s="10">
        <v>2006</v>
      </c>
      <c r="F9" s="16">
        <f t="shared" si="4"/>
        <v>3.7581540805060799E-2</v>
      </c>
      <c r="G9" s="16">
        <f t="shared" si="1"/>
        <v>3.115911923556294E-2</v>
      </c>
      <c r="I9" s="10">
        <v>2006</v>
      </c>
      <c r="J9" s="25">
        <f>B9/$B$6*100</f>
        <v>113.6187172635321</v>
      </c>
      <c r="K9" s="25">
        <f t="shared" si="2"/>
        <v>112.56235827664398</v>
      </c>
      <c r="M9" s="25">
        <f t="shared" si="5"/>
        <v>100.93846557860127</v>
      </c>
      <c r="N9" s="25">
        <f t="shared" si="3"/>
        <v>100</v>
      </c>
    </row>
    <row r="10" spans="1:18" x14ac:dyDescent="0.25">
      <c r="A10" s="10">
        <v>2007</v>
      </c>
      <c r="B10" s="14">
        <v>6050.2323962402143</v>
      </c>
      <c r="C10" s="20">
        <v>2572.5500000000002</v>
      </c>
      <c r="E10" s="10">
        <v>2007</v>
      </c>
      <c r="F10" s="16">
        <f t="shared" si="4"/>
        <v>6.2092809293399734E-2</v>
      </c>
      <c r="G10" s="16">
        <f t="shared" si="1"/>
        <v>3.6482675261885651E-2</v>
      </c>
      <c r="I10" s="10">
        <v>2007</v>
      </c>
      <c r="J10" s="25">
        <f t="shared" si="0"/>
        <v>120.67362260673731</v>
      </c>
      <c r="K10" s="25">
        <f t="shared" si="2"/>
        <v>116.66893424036282</v>
      </c>
      <c r="M10" s="25">
        <f>J10/K10*100</f>
        <v>103.43252331261034</v>
      </c>
      <c r="N10" s="25">
        <f>K10/K10*100</f>
        <v>100</v>
      </c>
    </row>
    <row r="11" spans="1:18" x14ac:dyDescent="0.25">
      <c r="A11" s="10">
        <v>2008</v>
      </c>
      <c r="B11" s="14">
        <v>6258.2753443271749</v>
      </c>
      <c r="C11" s="20">
        <v>2717</v>
      </c>
      <c r="E11" s="10">
        <v>2008</v>
      </c>
      <c r="F11" s="16">
        <f t="shared" si="4"/>
        <v>3.4385943293061674E-2</v>
      </c>
      <c r="G11" s="16">
        <f t="shared" si="1"/>
        <v>5.6150512137762065E-2</v>
      </c>
      <c r="I11" s="10">
        <v>2008</v>
      </c>
      <c r="J11" s="25">
        <f t="shared" si="0"/>
        <v>124.82309895066091</v>
      </c>
      <c r="K11" s="25">
        <f t="shared" si="2"/>
        <v>123.21995464852608</v>
      </c>
      <c r="M11" s="25">
        <f t="shared" si="5"/>
        <v>101.3010427626821</v>
      </c>
      <c r="N11" s="25">
        <f t="shared" si="3"/>
        <v>100</v>
      </c>
    </row>
    <row r="12" spans="1:18" x14ac:dyDescent="0.25">
      <c r="A12" s="10">
        <v>2009</v>
      </c>
      <c r="B12" s="14">
        <v>6727.6455872483202</v>
      </c>
      <c r="C12" s="20">
        <v>2802</v>
      </c>
      <c r="E12" s="10">
        <v>2009</v>
      </c>
      <c r="F12" s="16">
        <f t="shared" si="4"/>
        <v>7.4999934821756736E-2</v>
      </c>
      <c r="G12" s="16">
        <f t="shared" si="1"/>
        <v>3.1284504968715494E-2</v>
      </c>
      <c r="I12" s="10">
        <v>2009</v>
      </c>
      <c r="J12" s="25">
        <f t="shared" si="0"/>
        <v>134.18482323621015</v>
      </c>
      <c r="K12" s="25">
        <f t="shared" si="2"/>
        <v>127.07482993197279</v>
      </c>
      <c r="M12" s="25">
        <f t="shared" si="5"/>
        <v>105.59512321050799</v>
      </c>
      <c r="N12" s="25">
        <f t="shared" si="3"/>
        <v>100</v>
      </c>
    </row>
    <row r="13" spans="1:18" x14ac:dyDescent="0.25">
      <c r="A13" s="10">
        <v>2010</v>
      </c>
      <c r="B13" s="22">
        <v>6918.407774193548</v>
      </c>
      <c r="C13" s="20">
        <v>2867</v>
      </c>
      <c r="E13" s="10">
        <v>2010</v>
      </c>
      <c r="F13" s="16">
        <f t="shared" si="4"/>
        <v>2.835496972474312E-2</v>
      </c>
      <c r="G13" s="16">
        <f t="shared" si="1"/>
        <v>2.3197715917201999E-2</v>
      </c>
      <c r="I13" s="10">
        <v>2010</v>
      </c>
      <c r="J13" s="25">
        <f t="shared" si="0"/>
        <v>137.98962983659291</v>
      </c>
      <c r="K13" s="25">
        <f t="shared" si="2"/>
        <v>130.02267573696145</v>
      </c>
      <c r="M13" s="25">
        <f t="shared" si="5"/>
        <v>106.12735744321151</v>
      </c>
      <c r="N13" s="25">
        <f t="shared" si="3"/>
        <v>100</v>
      </c>
    </row>
    <row r="14" spans="1:18" x14ac:dyDescent="0.25">
      <c r="A14" s="10">
        <v>2011</v>
      </c>
      <c r="B14" s="14">
        <v>7071.8215887850474</v>
      </c>
      <c r="C14" s="14">
        <v>2942</v>
      </c>
      <c r="E14" s="10">
        <v>2011</v>
      </c>
      <c r="F14" s="23">
        <f t="shared" si="4"/>
        <v>2.2174728578987567E-2</v>
      </c>
      <c r="G14" s="23">
        <f t="shared" si="1"/>
        <v>2.6159748866410884E-2</v>
      </c>
      <c r="I14" s="10">
        <v>2011</v>
      </c>
      <c r="J14" s="25">
        <f t="shared" si="0"/>
        <v>141.04951242493431</v>
      </c>
      <c r="K14" s="25">
        <f t="shared" si="2"/>
        <v>133.42403628117913</v>
      </c>
      <c r="M14" s="25">
        <f>J14/K14*100</f>
        <v>105.71521920359626</v>
      </c>
      <c r="N14" s="25">
        <f t="shared" si="3"/>
        <v>100</v>
      </c>
    </row>
    <row r="15" spans="1:18" x14ac:dyDescent="0.25">
      <c r="A15" s="10">
        <v>2012</v>
      </c>
      <c r="B15" s="14">
        <v>7355.6230232558119</v>
      </c>
      <c r="C15" s="14">
        <v>3015</v>
      </c>
      <c r="E15" s="10">
        <v>2012</v>
      </c>
      <c r="F15" s="23">
        <f t="shared" si="4"/>
        <v>4.0131305761564338E-2</v>
      </c>
      <c r="G15" s="23">
        <f t="shared" si="1"/>
        <v>2.4813052345343305E-2</v>
      </c>
      <c r="I15" s="10">
        <v>2012</v>
      </c>
      <c r="J15" s="25">
        <f t="shared" si="0"/>
        <v>146.71001353557892</v>
      </c>
      <c r="K15" s="25">
        <f t="shared" si="2"/>
        <v>136.73469387755102</v>
      </c>
      <c r="M15" s="25">
        <f t="shared" si="5"/>
        <v>107.29538303348309</v>
      </c>
      <c r="N15" s="25">
        <f t="shared" si="3"/>
        <v>100</v>
      </c>
    </row>
    <row r="16" spans="1:18" x14ac:dyDescent="0.25">
      <c r="A16" s="10">
        <v>2013</v>
      </c>
      <c r="B16" s="14">
        <v>7496.3256418918909</v>
      </c>
      <c r="C16" s="14">
        <v>3078</v>
      </c>
      <c r="E16" s="10">
        <v>2013</v>
      </c>
      <c r="F16" s="23">
        <f t="shared" si="4"/>
        <v>1.9128579345519526E-2</v>
      </c>
      <c r="G16" s="23">
        <f t="shared" si="1"/>
        <v>2.0895522388059702E-2</v>
      </c>
      <c r="I16" s="10">
        <v>2013</v>
      </c>
      <c r="J16" s="25">
        <f t="shared" si="0"/>
        <v>149.51636767027651</v>
      </c>
      <c r="K16" s="25">
        <f t="shared" si="2"/>
        <v>139.59183673469389</v>
      </c>
      <c r="M16" s="25">
        <f t="shared" si="5"/>
        <v>107.10967859420393</v>
      </c>
      <c r="N16" s="25">
        <f t="shared" si="3"/>
        <v>100</v>
      </c>
    </row>
    <row r="17" spans="1:14" x14ac:dyDescent="0.25">
      <c r="A17" s="10">
        <v>2014</v>
      </c>
      <c r="B17" s="14">
        <v>7548.025650684931</v>
      </c>
      <c r="C17" s="14">
        <v>3097</v>
      </c>
      <c r="E17" s="10">
        <v>2014</v>
      </c>
      <c r="F17" s="23">
        <f t="shared" si="4"/>
        <v>6.8967133049988791E-3</v>
      </c>
      <c r="G17" s="23">
        <f t="shared" si="1"/>
        <v>6.1728395061728392E-3</v>
      </c>
      <c r="I17" s="10">
        <v>2014</v>
      </c>
      <c r="J17" s="25">
        <f>B17/$B$6*100</f>
        <v>150.54753919250319</v>
      </c>
      <c r="K17" s="25">
        <f t="shared" si="2"/>
        <v>140.45351473922904</v>
      </c>
      <c r="M17" s="25">
        <f t="shared" si="5"/>
        <v>107.18673681610254</v>
      </c>
      <c r="N17" s="25">
        <f t="shared" si="3"/>
        <v>100</v>
      </c>
    </row>
    <row r="18" spans="1:14" x14ac:dyDescent="0.25">
      <c r="A18" s="10">
        <v>2015</v>
      </c>
      <c r="B18" s="14">
        <v>7640.5229473684203</v>
      </c>
      <c r="C18" s="14">
        <v>3112</v>
      </c>
      <c r="E18" s="10">
        <v>2015</v>
      </c>
      <c r="F18" s="23">
        <f t="shared" si="4"/>
        <v>1.2254502165754548E-2</v>
      </c>
      <c r="G18" s="23">
        <f t="shared" si="1"/>
        <v>4.8433968356474009E-3</v>
      </c>
      <c r="I18" s="10">
        <v>2015</v>
      </c>
      <c r="J18" s="25">
        <f>B18/$B$6*100</f>
        <v>152.39242433758673</v>
      </c>
      <c r="K18" s="25">
        <f t="shared" si="2"/>
        <v>141.13378684807256</v>
      </c>
      <c r="M18" s="25">
        <f t="shared" si="5"/>
        <v>107.97728009780808</v>
      </c>
      <c r="N18" s="25">
        <f>K18/K18*100</f>
        <v>100</v>
      </c>
    </row>
    <row r="19" spans="1:14" x14ac:dyDescent="0.25">
      <c r="A19" s="10">
        <v>2016</v>
      </c>
      <c r="B19" s="14">
        <v>7698.5787625418088</v>
      </c>
      <c r="C19" s="14">
        <v>3129</v>
      </c>
      <c r="E19" s="10">
        <v>2016</v>
      </c>
      <c r="F19" s="23">
        <f t="shared" si="4"/>
        <v>7.5984085871222112E-3</v>
      </c>
      <c r="G19" s="23">
        <f t="shared" si="1"/>
        <v>5.462724935732648E-3</v>
      </c>
      <c r="I19" s="10">
        <v>2016</v>
      </c>
      <c r="J19" s="25">
        <f t="shared" si="0"/>
        <v>153.55036424328583</v>
      </c>
      <c r="K19" s="25">
        <f t="shared" si="2"/>
        <v>141.9047619047619</v>
      </c>
      <c r="M19" s="25">
        <f t="shared" si="5"/>
        <v>108.20663252043632</v>
      </c>
      <c r="N19" s="25">
        <f t="shared" si="3"/>
        <v>100</v>
      </c>
    </row>
    <row r="20" spans="1:14" x14ac:dyDescent="0.25">
      <c r="A20" s="10">
        <v>2017</v>
      </c>
      <c r="B20" s="14">
        <v>7773.2650694444428</v>
      </c>
      <c r="C20" s="14">
        <v>3139</v>
      </c>
      <c r="E20" s="10">
        <v>2017</v>
      </c>
      <c r="F20" s="23">
        <f t="shared" si="4"/>
        <v>9.7013110089913673E-3</v>
      </c>
      <c r="G20" s="23">
        <f t="shared" si="1"/>
        <v>3.1959092361776927E-3</v>
      </c>
      <c r="I20" s="10">
        <v>2017</v>
      </c>
      <c r="J20" s="25">
        <f t="shared" si="0"/>
        <v>155.04000408235385</v>
      </c>
      <c r="K20" s="25">
        <f t="shared" si="2"/>
        <v>142.35827664399093</v>
      </c>
      <c r="M20" s="25">
        <f t="shared" si="5"/>
        <v>108.9083176175821</v>
      </c>
      <c r="N20" s="25">
        <f t="shared" si="3"/>
        <v>100</v>
      </c>
    </row>
    <row r="21" spans="1:14" x14ac:dyDescent="0.25">
      <c r="A21" s="10">
        <v>2018</v>
      </c>
      <c r="B21" s="14">
        <v>7920.145120274914</v>
      </c>
      <c r="C21" s="14">
        <v>3207</v>
      </c>
      <c r="E21" s="10">
        <v>2018</v>
      </c>
      <c r="F21" s="23">
        <f t="shared" si="4"/>
        <v>1.8895541258181839E-2</v>
      </c>
      <c r="G21" s="23">
        <f t="shared" si="1"/>
        <v>2.166294998407136E-2</v>
      </c>
      <c r="I21" s="10">
        <v>2018</v>
      </c>
      <c r="J21" s="25">
        <f t="shared" si="0"/>
        <v>157.96956887616065</v>
      </c>
      <c r="K21" s="25">
        <f t="shared" si="2"/>
        <v>145.44217687074828</v>
      </c>
      <c r="M21" s="25">
        <f t="shared" si="5"/>
        <v>108.61331442841731</v>
      </c>
      <c r="N21" s="25">
        <f t="shared" si="3"/>
        <v>100</v>
      </c>
    </row>
    <row r="22" spans="1:14" x14ac:dyDescent="0.25">
      <c r="A22" s="10">
        <v>2019</v>
      </c>
      <c r="B22" s="14">
        <v>8088.0427046263349</v>
      </c>
      <c r="C22" s="14">
        <v>3287.5355077583276</v>
      </c>
      <c r="E22" s="10">
        <v>2019</v>
      </c>
      <c r="F22" s="23">
        <f t="shared" si="4"/>
        <v>2.11988015120603E-2</v>
      </c>
      <c r="G22" s="23">
        <f t="shared" si="1"/>
        <v>2.5112412771539645E-2</v>
      </c>
      <c r="I22" s="10">
        <v>2019</v>
      </c>
      <c r="J22" s="25">
        <f t="shared" si="0"/>
        <v>161.31833441171213</v>
      </c>
      <c r="K22" s="25">
        <f t="shared" si="2"/>
        <v>149.09458085071782</v>
      </c>
      <c r="M22" s="25">
        <f t="shared" ref="M22:M27" si="6">J22/K22*100</f>
        <v>108.19865718206985</v>
      </c>
      <c r="N22" s="25">
        <f t="shared" si="3"/>
        <v>100</v>
      </c>
    </row>
    <row r="23" spans="1:14" x14ac:dyDescent="0.25">
      <c r="A23" s="10">
        <v>2020</v>
      </c>
      <c r="B23" s="14">
        <v>8151</v>
      </c>
      <c r="C23" s="14">
        <v>3365</v>
      </c>
      <c r="E23" s="10">
        <v>2020</v>
      </c>
      <c r="F23" s="23">
        <f t="shared" ref="F23:G25" si="7">(B23-B22)/B22</f>
        <v>7.7839964096200649E-3</v>
      </c>
      <c r="G23" s="23">
        <f t="shared" si="7"/>
        <v>2.3563089146523952E-2</v>
      </c>
      <c r="I23" s="10">
        <v>2020</v>
      </c>
      <c r="J23" s="25">
        <f>B23/$B$6*100</f>
        <v>162.57403574757879</v>
      </c>
      <c r="K23" s="25">
        <f t="shared" si="2"/>
        <v>152.6077097505669</v>
      </c>
      <c r="M23" s="25">
        <f t="shared" si="6"/>
        <v>106.53068315703156</v>
      </c>
      <c r="N23" s="25">
        <f t="shared" si="3"/>
        <v>100</v>
      </c>
    </row>
    <row r="24" spans="1:14" x14ac:dyDescent="0.25">
      <c r="A24" s="10">
        <v>2021</v>
      </c>
      <c r="B24" s="14">
        <v>8397.3391003460201</v>
      </c>
      <c r="C24" s="14">
        <v>3448.8947772003066</v>
      </c>
      <c r="E24" s="10">
        <f>A24</f>
        <v>2021</v>
      </c>
      <c r="F24" s="23">
        <f t="shared" si="7"/>
        <v>3.0221948269662634E-2</v>
      </c>
      <c r="G24" s="23">
        <f t="shared" si="7"/>
        <v>2.4931583120447735E-2</v>
      </c>
      <c r="I24" s="10">
        <v>2021</v>
      </c>
      <c r="J24" s="25">
        <f>B24/$B$6*100</f>
        <v>167.48733984593238</v>
      </c>
      <c r="K24" s="25">
        <f t="shared" ref="K24" si="8">C24/$C$6*100</f>
        <v>156.41246155103431</v>
      </c>
      <c r="M24" s="25">
        <f t="shared" si="6"/>
        <v>107.08056006860076</v>
      </c>
      <c r="N24" s="25">
        <f t="shared" ref="N24" si="9">K24/K24*100</f>
        <v>100</v>
      </c>
    </row>
    <row r="25" spans="1:14" x14ac:dyDescent="0.25">
      <c r="A25" s="10">
        <v>2022</v>
      </c>
      <c r="B25" s="14">
        <v>8664.0348432055744</v>
      </c>
      <c r="C25" s="14">
        <v>3539.8438814444403</v>
      </c>
      <c r="E25" s="10">
        <f>A25</f>
        <v>2022</v>
      </c>
      <c r="F25" s="23">
        <f t="shared" si="7"/>
        <v>3.1759553791100896E-2</v>
      </c>
      <c r="G25" s="23">
        <f>(C25-C24)/C24</f>
        <v>2.6370507110096E-2</v>
      </c>
      <c r="I25" s="10">
        <v>2022</v>
      </c>
      <c r="J25" s="25">
        <f>B25/$B$6*100</f>
        <v>172.80666302509766</v>
      </c>
      <c r="K25" s="25">
        <f>C25/$C$6*100</f>
        <v>160.53713748047349</v>
      </c>
      <c r="M25" s="25">
        <f t="shared" si="6"/>
        <v>107.64279576500893</v>
      </c>
      <c r="N25" s="25">
        <f t="shared" ref="N25" si="10">K25/K25*100</f>
        <v>100</v>
      </c>
    </row>
    <row r="26" spans="1:14" x14ac:dyDescent="0.25">
      <c r="A26" s="10">
        <v>2023</v>
      </c>
      <c r="B26" s="14">
        <v>9026.9359409593999</v>
      </c>
      <c r="C26" s="14">
        <v>3722.3202187602524</v>
      </c>
      <c r="E26" s="10">
        <v>2023</v>
      </c>
      <c r="F26" s="23">
        <f>(B26-B25)/B25</f>
        <v>4.1885923166435128E-2</v>
      </c>
      <c r="G26" s="23">
        <f>(C26-C25)/C25</f>
        <v>5.1549261331082279E-2</v>
      </c>
      <c r="I26" s="10">
        <v>2023</v>
      </c>
      <c r="J26" s="25">
        <f>B26/$B$6*100</f>
        <v>180.04482963521497</v>
      </c>
      <c r="K26" s="25">
        <f>C26/$C$6*100</f>
        <v>168.8127083337983</v>
      </c>
      <c r="M26" s="25">
        <f t="shared" si="6"/>
        <v>106.65359937191876</v>
      </c>
      <c r="N26" s="25">
        <f t="shared" ref="N26" si="11">K26/K26*100</f>
        <v>100</v>
      </c>
    </row>
    <row r="27" spans="1:14" x14ac:dyDescent="0.25">
      <c r="A27" s="10">
        <v>2024</v>
      </c>
      <c r="B27" s="14">
        <v>9308.0483271375469</v>
      </c>
      <c r="C27" s="14">
        <v>3912.7356708065704</v>
      </c>
      <c r="E27" s="10">
        <f>A27</f>
        <v>2024</v>
      </c>
      <c r="F27" s="23">
        <f>(B27-B26)/B26</f>
        <v>3.1141506710223747E-2</v>
      </c>
      <c r="G27" s="23">
        <f>(C27-C26)/C26</f>
        <v>5.1155043321269487E-2</v>
      </c>
      <c r="I27" s="10">
        <v>2024</v>
      </c>
      <c r="J27" s="25">
        <f>B27/$B$6*100</f>
        <v>185.6516969054411</v>
      </c>
      <c r="K27" s="25">
        <f>C27/$C$6*100</f>
        <v>177.44832974179459</v>
      </c>
      <c r="M27" s="25">
        <f t="shared" si="6"/>
        <v>104.62296104763749</v>
      </c>
      <c r="N27" s="25">
        <f>K27/K27*100</f>
        <v>100</v>
      </c>
    </row>
    <row r="28" spans="1:14" x14ac:dyDescent="0.25">
      <c r="E28" s="61" t="s">
        <v>115</v>
      </c>
      <c r="F28" s="24">
        <f>(B27-B6)/B6</f>
        <v>0.85651696905441099</v>
      </c>
      <c r="G28" s="24">
        <f>(C27-C6)/C6</f>
        <v>0.77448329741794575</v>
      </c>
    </row>
    <row r="29" spans="1:14" x14ac:dyDescent="0.25">
      <c r="F29" s="26"/>
      <c r="G29" s="26"/>
    </row>
    <row r="30" spans="1:14" ht="13" x14ac:dyDescent="0.3">
      <c r="A30" s="11" t="s">
        <v>98</v>
      </c>
      <c r="E30" s="11" t="s">
        <v>28</v>
      </c>
    </row>
    <row r="31" spans="1:14" s="13" customFormat="1" ht="37.5" x14ac:dyDescent="0.25">
      <c r="A31" s="12" t="s">
        <v>26</v>
      </c>
      <c r="B31" s="12" t="s">
        <v>96</v>
      </c>
      <c r="C31" s="12" t="s">
        <v>27</v>
      </c>
      <c r="E31" s="12" t="s">
        <v>26</v>
      </c>
      <c r="F31" s="12" t="s">
        <v>96</v>
      </c>
      <c r="G31" s="12" t="s">
        <v>27</v>
      </c>
    </row>
    <row r="32" spans="1:14" x14ac:dyDescent="0.25">
      <c r="A32" s="10">
        <v>2003</v>
      </c>
      <c r="B32" s="14">
        <v>5013.4285817073196</v>
      </c>
      <c r="C32" s="14">
        <v>2114</v>
      </c>
      <c r="E32" s="10">
        <v>2003</v>
      </c>
      <c r="F32" s="15"/>
      <c r="G32" s="15"/>
    </row>
    <row r="33" spans="1:7" x14ac:dyDescent="0.25">
      <c r="A33" s="10">
        <v>2004</v>
      </c>
      <c r="B33" s="14">
        <v>5215.2140355329957</v>
      </c>
      <c r="C33" s="14">
        <v>2208</v>
      </c>
      <c r="E33" s="10">
        <v>2004</v>
      </c>
      <c r="F33" s="16">
        <f t="shared" ref="F33:F49" si="12">(B33-B32)/B32</f>
        <v>4.0248993385871311E-2</v>
      </c>
      <c r="G33" s="16">
        <f t="shared" ref="G33:G45" si="13">(C33-C32)/C32</f>
        <v>4.4465468306527908E-2</v>
      </c>
    </row>
    <row r="34" spans="1:7" x14ac:dyDescent="0.25">
      <c r="A34" s="10">
        <v>2005</v>
      </c>
      <c r="B34" s="14">
        <v>5490.1897088772848</v>
      </c>
      <c r="C34" s="14">
        <v>2308</v>
      </c>
      <c r="E34" s="10">
        <v>2005</v>
      </c>
      <c r="F34" s="16">
        <f t="shared" si="12"/>
        <v>5.2725673667617094E-2</v>
      </c>
      <c r="G34" s="16">
        <f t="shared" si="13"/>
        <v>4.5289855072463768E-2</v>
      </c>
    </row>
    <row r="35" spans="1:7" x14ac:dyDescent="0.25">
      <c r="A35" s="10">
        <v>2006</v>
      </c>
      <c r="B35" s="14">
        <v>5696.2306454081645</v>
      </c>
      <c r="C35" s="14">
        <v>2370</v>
      </c>
      <c r="E35" s="10">
        <v>2006</v>
      </c>
      <c r="F35" s="16">
        <f t="shared" si="12"/>
        <v>3.7528928408015604E-2</v>
      </c>
      <c r="G35" s="16">
        <f t="shared" si="13"/>
        <v>2.6863084922010397E-2</v>
      </c>
    </row>
    <row r="36" spans="1:7" x14ac:dyDescent="0.25">
      <c r="A36" s="10">
        <v>2007</v>
      </c>
      <c r="B36" s="14">
        <v>6049.7911951958222</v>
      </c>
      <c r="C36" s="20">
        <v>2498</v>
      </c>
      <c r="E36" s="21" t="s">
        <v>37</v>
      </c>
      <c r="F36" s="16">
        <f t="shared" si="12"/>
        <v>6.2069212396213151E-2</v>
      </c>
      <c r="G36" s="16">
        <f>(C36-C35)/C35</f>
        <v>5.4008438818565402E-2</v>
      </c>
    </row>
    <row r="37" spans="1:7" x14ac:dyDescent="0.25">
      <c r="A37" s="10">
        <v>2008</v>
      </c>
      <c r="B37" s="14">
        <v>6256.8077981530359</v>
      </c>
      <c r="C37" s="20">
        <v>2632</v>
      </c>
      <c r="E37" s="21">
        <v>2008</v>
      </c>
      <c r="F37" s="16">
        <f t="shared" si="12"/>
        <v>3.4218801323524513E-2</v>
      </c>
      <c r="G37" s="16">
        <f t="shared" si="13"/>
        <v>5.3642914331465175E-2</v>
      </c>
    </row>
    <row r="38" spans="1:7" x14ac:dyDescent="0.25">
      <c r="A38" s="10">
        <v>2009</v>
      </c>
      <c r="B38" s="14">
        <v>6725.1176006711403</v>
      </c>
      <c r="C38" s="20">
        <v>2720</v>
      </c>
      <c r="E38" s="21">
        <v>2009</v>
      </c>
      <c r="F38" s="16">
        <f t="shared" si="12"/>
        <v>7.484804034676372E-2</v>
      </c>
      <c r="G38" s="16">
        <f t="shared" si="13"/>
        <v>3.3434650455927049E-2</v>
      </c>
    </row>
    <row r="39" spans="1:7" x14ac:dyDescent="0.25">
      <c r="A39" s="10">
        <v>2010</v>
      </c>
      <c r="B39" s="14">
        <v>6915.0170645161279</v>
      </c>
      <c r="C39" s="20">
        <v>2778</v>
      </c>
      <c r="E39" s="10">
        <v>2010</v>
      </c>
      <c r="F39" s="16">
        <f t="shared" si="12"/>
        <v>2.8237344701011087E-2</v>
      </c>
      <c r="G39" s="16">
        <f t="shared" si="13"/>
        <v>2.1323529411764706E-2</v>
      </c>
    </row>
    <row r="40" spans="1:7" x14ac:dyDescent="0.25">
      <c r="A40" s="10">
        <v>2011</v>
      </c>
      <c r="B40" s="14">
        <v>7069.8219626168257</v>
      </c>
      <c r="C40" s="14">
        <v>2848</v>
      </c>
      <c r="E40" s="10">
        <v>2011</v>
      </c>
      <c r="F40" s="23">
        <f t="shared" si="12"/>
        <v>2.2386770221445591E-2</v>
      </c>
      <c r="G40" s="23">
        <f t="shared" si="13"/>
        <v>2.51979841612671E-2</v>
      </c>
    </row>
    <row r="41" spans="1:7" x14ac:dyDescent="0.25">
      <c r="A41" s="10">
        <v>2012</v>
      </c>
      <c r="B41" s="14">
        <v>7353.0352159468466</v>
      </c>
      <c r="C41" s="14">
        <v>2915</v>
      </c>
      <c r="E41" s="10">
        <v>2012</v>
      </c>
      <c r="F41" s="23">
        <f t="shared" si="12"/>
        <v>4.0059460454247756E-2</v>
      </c>
      <c r="G41" s="23">
        <f t="shared" si="13"/>
        <v>2.3525280898876403E-2</v>
      </c>
    </row>
    <row r="42" spans="1:7" x14ac:dyDescent="0.25">
      <c r="A42" s="10">
        <v>2013</v>
      </c>
      <c r="B42" s="14">
        <v>7496.2580743243234</v>
      </c>
      <c r="C42" s="14">
        <v>2980</v>
      </c>
      <c r="E42" s="10">
        <v>2013</v>
      </c>
      <c r="F42" s="23">
        <f t="shared" si="12"/>
        <v>1.9478059627249321E-2</v>
      </c>
      <c r="G42" s="23">
        <f t="shared" si="13"/>
        <v>2.2298456260720412E-2</v>
      </c>
    </row>
    <row r="43" spans="1:7" x14ac:dyDescent="0.25">
      <c r="A43" s="10">
        <v>2014</v>
      </c>
      <c r="B43" s="14">
        <v>7545.8681164383515</v>
      </c>
      <c r="C43" s="14">
        <v>3005</v>
      </c>
      <c r="E43" s="10">
        <v>2014</v>
      </c>
      <c r="F43" s="23">
        <f t="shared" si="12"/>
        <v>6.6179741441865659E-3</v>
      </c>
      <c r="G43" s="23">
        <f t="shared" si="13"/>
        <v>8.389261744966443E-3</v>
      </c>
    </row>
    <row r="44" spans="1:7" x14ac:dyDescent="0.25">
      <c r="A44" s="10">
        <v>2015</v>
      </c>
      <c r="B44" s="14">
        <v>7639.9790877193009</v>
      </c>
      <c r="C44" s="14">
        <v>3017</v>
      </c>
      <c r="E44" s="10">
        <v>2015</v>
      </c>
      <c r="F44" s="23">
        <f t="shared" si="12"/>
        <v>1.2471854772538711E-2</v>
      </c>
      <c r="G44" s="23">
        <f t="shared" si="13"/>
        <v>3.9933444259567389E-3</v>
      </c>
    </row>
    <row r="45" spans="1:7" x14ac:dyDescent="0.25">
      <c r="A45" s="10">
        <v>2016</v>
      </c>
      <c r="B45" s="14">
        <v>7695.0001672240833</v>
      </c>
      <c r="C45" s="14">
        <v>3036</v>
      </c>
      <c r="E45" s="10">
        <v>2016</v>
      </c>
      <c r="F45" s="23">
        <f t="shared" si="12"/>
        <v>7.2017316897142677E-3</v>
      </c>
      <c r="G45" s="23">
        <f t="shared" si="13"/>
        <v>6.2976466688763671E-3</v>
      </c>
    </row>
    <row r="46" spans="1:7" x14ac:dyDescent="0.25">
      <c r="A46" s="10">
        <v>2017</v>
      </c>
      <c r="B46" s="14">
        <v>7770.3518750000012</v>
      </c>
      <c r="C46" s="14">
        <v>3049</v>
      </c>
      <c r="E46" s="10">
        <v>2017</v>
      </c>
      <c r="F46" s="23">
        <f t="shared" si="12"/>
        <v>9.7922944949201379E-3</v>
      </c>
      <c r="G46" s="23">
        <f t="shared" ref="G46:G50" si="14">(C46-C45)/C45</f>
        <v>4.281949934123847E-3</v>
      </c>
    </row>
    <row r="47" spans="1:7" x14ac:dyDescent="0.25">
      <c r="A47" s="10">
        <v>2018</v>
      </c>
      <c r="B47" s="14">
        <v>7919.938934707905</v>
      </c>
      <c r="C47" s="14">
        <v>3105</v>
      </c>
      <c r="E47" s="10">
        <v>2018</v>
      </c>
      <c r="F47" s="23">
        <f t="shared" si="12"/>
        <v>1.9251002028515443E-2</v>
      </c>
      <c r="G47" s="23">
        <f t="shared" si="14"/>
        <v>1.8366677599212858E-2</v>
      </c>
    </row>
    <row r="48" spans="1:7" x14ac:dyDescent="0.25">
      <c r="A48" s="10">
        <v>2019</v>
      </c>
      <c r="B48" s="14">
        <v>8088.2562277580073</v>
      </c>
      <c r="C48" s="14">
        <v>3186.8439045450978</v>
      </c>
      <c r="E48" s="10">
        <v>2019</v>
      </c>
      <c r="F48" s="23">
        <f t="shared" si="12"/>
        <v>2.125234732713378E-2</v>
      </c>
      <c r="G48" s="23">
        <f t="shared" si="14"/>
        <v>2.6358745425152257E-2</v>
      </c>
    </row>
    <row r="49" spans="1:10" x14ac:dyDescent="0.25">
      <c r="A49" s="10">
        <v>2020</v>
      </c>
      <c r="B49" s="14">
        <v>8151.3589743589746</v>
      </c>
      <c r="C49" s="14">
        <v>3251</v>
      </c>
      <c r="E49" s="10">
        <v>2020</v>
      </c>
      <c r="F49" s="23">
        <f t="shared" si="12"/>
        <v>7.8017739329777408E-3</v>
      </c>
      <c r="G49" s="23">
        <f t="shared" si="14"/>
        <v>2.0131546249693121E-2</v>
      </c>
    </row>
    <row r="50" spans="1:10" x14ac:dyDescent="0.25">
      <c r="A50" s="10">
        <v>2021</v>
      </c>
      <c r="B50" s="14">
        <v>8397.3391003460201</v>
      </c>
      <c r="C50" s="14">
        <v>3318.3523833242671</v>
      </c>
      <c r="E50" s="10">
        <v>2021</v>
      </c>
      <c r="F50" s="23">
        <f t="shared" ref="F50" si="15">(B50-B49)/B49</f>
        <v>3.0176578747274408E-2</v>
      </c>
      <c r="G50" s="23">
        <f t="shared" si="14"/>
        <v>2.0717435658033547E-2</v>
      </c>
    </row>
    <row r="51" spans="1:10" x14ac:dyDescent="0.25">
      <c r="A51" s="10">
        <v>2022</v>
      </c>
      <c r="B51" s="14">
        <v>8664.0348432055744</v>
      </c>
      <c r="C51" s="14">
        <v>3405.8824373950074</v>
      </c>
      <c r="E51" s="10">
        <v>2022</v>
      </c>
      <c r="F51" s="23">
        <f t="shared" ref="F51:G53" si="16">(B51-B50)/B50</f>
        <v>3.1759553791100896E-2</v>
      </c>
      <c r="G51" s="23">
        <f t="shared" si="16"/>
        <v>2.637756451382486E-2</v>
      </c>
    </row>
    <row r="52" spans="1:10" x14ac:dyDescent="0.25">
      <c r="A52" s="10">
        <v>2023</v>
      </c>
      <c r="B52" s="14">
        <v>9024.3160147601393</v>
      </c>
      <c r="C52" s="14">
        <v>3598.7997298941555</v>
      </c>
      <c r="E52" s="10">
        <v>2023</v>
      </c>
      <c r="F52" s="23">
        <f t="shared" si="16"/>
        <v>4.1583532161935055E-2</v>
      </c>
      <c r="G52" s="23">
        <f t="shared" si="16"/>
        <v>5.664238153995152E-2</v>
      </c>
    </row>
    <row r="53" spans="1:10" x14ac:dyDescent="0.25">
      <c r="A53" s="10">
        <v>2024</v>
      </c>
      <c r="B53" s="14">
        <v>9306.0223048327134</v>
      </c>
      <c r="C53" s="14">
        <v>3792.6075125683342</v>
      </c>
      <c r="E53" s="10">
        <v>2024</v>
      </c>
      <c r="F53" s="23">
        <f t="shared" si="16"/>
        <v>3.1216359180221118E-2</v>
      </c>
      <c r="G53" s="23">
        <f t="shared" si="16"/>
        <v>5.3853450377990005E-2</v>
      </c>
    </row>
    <row r="54" spans="1:10" x14ac:dyDescent="0.25">
      <c r="B54" s="14"/>
      <c r="C54" s="14"/>
      <c r="E54" s="61" t="s">
        <v>115</v>
      </c>
      <c r="F54" s="24">
        <f>(B53-B32)/B32</f>
        <v>0.85621918277402764</v>
      </c>
      <c r="G54" s="24">
        <f>(C53-C32)/C32</f>
        <v>0.79404328882135011</v>
      </c>
      <c r="J54" s="13"/>
    </row>
    <row r="55" spans="1:10" x14ac:dyDescent="0.25">
      <c r="B55" s="14"/>
      <c r="C55" s="14"/>
      <c r="F55" s="106"/>
      <c r="G55" s="106"/>
    </row>
    <row r="56" spans="1:10" ht="13" x14ac:dyDescent="0.3">
      <c r="A56" s="11" t="s">
        <v>102</v>
      </c>
      <c r="F56" s="11" t="s">
        <v>100</v>
      </c>
    </row>
    <row r="57" spans="1:10" ht="37.5" x14ac:dyDescent="0.25">
      <c r="A57" s="12" t="s">
        <v>26</v>
      </c>
      <c r="B57" s="12" t="s">
        <v>96</v>
      </c>
      <c r="C57" s="12" t="s">
        <v>27</v>
      </c>
      <c r="D57" s="13"/>
      <c r="E57" s="12" t="s">
        <v>26</v>
      </c>
      <c r="F57" s="12" t="s">
        <v>96</v>
      </c>
      <c r="G57" s="12" t="s">
        <v>27</v>
      </c>
    </row>
    <row r="58" spans="1:10" x14ac:dyDescent="0.25">
      <c r="A58" s="10">
        <v>2003</v>
      </c>
      <c r="B58" s="14">
        <v>4527.0445609756143</v>
      </c>
      <c r="C58" s="14">
        <v>1735</v>
      </c>
      <c r="E58" s="10">
        <v>2003</v>
      </c>
      <c r="F58" s="15"/>
      <c r="G58" s="15"/>
    </row>
    <row r="59" spans="1:10" x14ac:dyDescent="0.25">
      <c r="A59" s="10">
        <v>2004</v>
      </c>
      <c r="B59" s="14">
        <v>4840.8872335025362</v>
      </c>
      <c r="C59" s="14">
        <v>1869</v>
      </c>
      <c r="E59" s="21" t="s">
        <v>101</v>
      </c>
      <c r="F59" s="15">
        <f>(B59-B58)/B58</f>
        <v>6.9326172583396503E-2</v>
      </c>
      <c r="G59" s="15">
        <f t="shared" ref="G59:G73" si="17">(C59-C58)/C58</f>
        <v>7.7233429394812675E-2</v>
      </c>
    </row>
    <row r="60" spans="1:10" x14ac:dyDescent="0.25">
      <c r="A60" s="10">
        <v>2005</v>
      </c>
      <c r="B60" s="14">
        <v>5129.4227676240216</v>
      </c>
      <c r="C60" s="14">
        <v>1917</v>
      </c>
      <c r="E60" s="10">
        <v>2005</v>
      </c>
      <c r="F60" s="15">
        <f>(B60-B59)/B59</f>
        <v>5.9603853633401149E-2</v>
      </c>
      <c r="G60" s="15">
        <f t="shared" si="17"/>
        <v>2.5682182985553772E-2</v>
      </c>
    </row>
    <row r="61" spans="1:10" x14ac:dyDescent="0.25">
      <c r="A61" s="10">
        <v>2006</v>
      </c>
      <c r="B61" s="14">
        <v>5310.1952551020395</v>
      </c>
      <c r="C61" s="14">
        <v>1971</v>
      </c>
      <c r="E61" s="10">
        <v>2006</v>
      </c>
      <c r="F61" s="15">
        <f t="shared" ref="F61:F75" si="18">(B61-B60)/B60</f>
        <v>3.5242267145344452E-2</v>
      </c>
      <c r="G61" s="15">
        <f t="shared" si="17"/>
        <v>2.8169014084507043E-2</v>
      </c>
    </row>
    <row r="62" spans="1:10" x14ac:dyDescent="0.25">
      <c r="A62" s="10">
        <v>2007</v>
      </c>
      <c r="B62" s="14">
        <v>5655.5802395822475</v>
      </c>
      <c r="C62" s="14">
        <v>2042.55</v>
      </c>
      <c r="E62" s="10">
        <v>2007</v>
      </c>
      <c r="F62" s="15">
        <f t="shared" si="18"/>
        <v>6.5041861530112641E-2</v>
      </c>
      <c r="G62" s="15">
        <f t="shared" si="17"/>
        <v>3.6301369863013674E-2</v>
      </c>
    </row>
    <row r="63" spans="1:10" x14ac:dyDescent="0.25">
      <c r="A63" s="10">
        <v>2008</v>
      </c>
      <c r="B63" s="14">
        <v>5890.3027440633223</v>
      </c>
      <c r="C63" s="14">
        <v>2164</v>
      </c>
      <c r="E63" s="10">
        <v>2008</v>
      </c>
      <c r="F63" s="15">
        <f t="shared" si="18"/>
        <v>4.1502815721417952E-2</v>
      </c>
      <c r="G63" s="15">
        <f t="shared" si="17"/>
        <v>5.9459988739565761E-2</v>
      </c>
    </row>
    <row r="64" spans="1:10" x14ac:dyDescent="0.25">
      <c r="A64" s="10">
        <v>2009</v>
      </c>
      <c r="B64" s="14">
        <v>6344.7166442953021</v>
      </c>
      <c r="C64" s="14">
        <v>2241</v>
      </c>
      <c r="E64" s="10">
        <v>2009</v>
      </c>
      <c r="F64" s="15">
        <f t="shared" si="18"/>
        <v>7.7146102666789299E-2</v>
      </c>
      <c r="G64" s="15">
        <f t="shared" si="17"/>
        <v>3.5582255083179297E-2</v>
      </c>
    </row>
    <row r="65" spans="1:10" x14ac:dyDescent="0.25">
      <c r="A65" s="10">
        <v>2010</v>
      </c>
      <c r="B65" s="14">
        <v>6546.8931612903189</v>
      </c>
      <c r="C65" s="14">
        <v>2286</v>
      </c>
      <c r="E65" s="10">
        <v>2010</v>
      </c>
      <c r="F65" s="15">
        <f t="shared" si="18"/>
        <v>3.1865334313518769E-2</v>
      </c>
      <c r="G65" s="15">
        <f t="shared" si="17"/>
        <v>2.0080321285140562E-2</v>
      </c>
    </row>
    <row r="66" spans="1:10" x14ac:dyDescent="0.25">
      <c r="A66" s="10">
        <v>2011</v>
      </c>
      <c r="B66" s="14">
        <v>6715.3948286604373</v>
      </c>
      <c r="C66" s="14">
        <v>2342</v>
      </c>
      <c r="E66" s="10">
        <v>2011</v>
      </c>
      <c r="F66" s="15">
        <f t="shared" si="18"/>
        <v>2.5737653451627217E-2</v>
      </c>
      <c r="G66" s="26">
        <f t="shared" si="17"/>
        <v>2.4496937882764653E-2</v>
      </c>
    </row>
    <row r="67" spans="1:10" x14ac:dyDescent="0.25">
      <c r="A67" s="10">
        <v>2012</v>
      </c>
      <c r="B67" s="14">
        <v>7040.2040863787379</v>
      </c>
      <c r="C67" s="14">
        <v>2432</v>
      </c>
      <c r="E67" s="10">
        <v>2012</v>
      </c>
      <c r="F67" s="15">
        <f t="shared" si="18"/>
        <v>4.83678571410361E-2</v>
      </c>
      <c r="G67" s="26">
        <f t="shared" si="17"/>
        <v>3.8428693424423573E-2</v>
      </c>
    </row>
    <row r="68" spans="1:10" x14ac:dyDescent="0.25">
      <c r="A68" s="10">
        <v>2013</v>
      </c>
      <c r="B68" s="14">
        <v>7198.1489527027015</v>
      </c>
      <c r="C68" s="14">
        <v>2488</v>
      </c>
      <c r="E68" s="10">
        <v>2013</v>
      </c>
      <c r="F68" s="15">
        <f t="shared" si="18"/>
        <v>2.2434699958422028E-2</v>
      </c>
      <c r="G68" s="26">
        <f t="shared" si="17"/>
        <v>2.3026315789473683E-2</v>
      </c>
      <c r="J68" s="105"/>
    </row>
    <row r="69" spans="1:10" x14ac:dyDescent="0.25">
      <c r="A69" s="10">
        <v>2014</v>
      </c>
      <c r="B69" s="14">
        <v>7261.2134931506862</v>
      </c>
      <c r="C69" s="14">
        <v>2509</v>
      </c>
      <c r="E69" s="10">
        <v>2014</v>
      </c>
      <c r="F69" s="15">
        <f t="shared" si="18"/>
        <v>8.7612163713708235E-3</v>
      </c>
      <c r="G69" s="26">
        <f t="shared" si="17"/>
        <v>8.4405144694533769E-3</v>
      </c>
      <c r="J69" s="105"/>
    </row>
    <row r="70" spans="1:10" x14ac:dyDescent="0.25">
      <c r="A70" s="10">
        <v>2015</v>
      </c>
      <c r="B70" s="14">
        <v>7354.6819999999998</v>
      </c>
      <c r="C70" s="14">
        <v>2520</v>
      </c>
      <c r="E70" s="10">
        <v>2015</v>
      </c>
      <c r="F70" s="15">
        <f t="shared" si="18"/>
        <v>1.287229840266782E-2</v>
      </c>
      <c r="G70" s="26">
        <f t="shared" si="17"/>
        <v>4.3842168194499799E-3</v>
      </c>
      <c r="J70" s="105"/>
    </row>
    <row r="71" spans="1:10" x14ac:dyDescent="0.25">
      <c r="A71" s="10">
        <v>2016</v>
      </c>
      <c r="B71" s="14">
        <v>7441.5331438127132</v>
      </c>
      <c r="C71" s="14">
        <v>2543</v>
      </c>
      <c r="E71" s="10">
        <v>2016</v>
      </c>
      <c r="F71" s="15">
        <f t="shared" si="18"/>
        <v>1.1808959763687052E-2</v>
      </c>
      <c r="G71" s="26">
        <f t="shared" si="17"/>
        <v>9.1269841269841275E-3</v>
      </c>
      <c r="J71" s="105"/>
    </row>
    <row r="72" spans="1:10" x14ac:dyDescent="0.25">
      <c r="A72" s="10">
        <v>2017</v>
      </c>
      <c r="B72" s="14">
        <v>7526.0425694444411</v>
      </c>
      <c r="C72" s="14">
        <v>2557</v>
      </c>
      <c r="E72" s="10">
        <v>2017</v>
      </c>
      <c r="F72" s="15">
        <f t="shared" si="18"/>
        <v>1.1356453569247834E-2</v>
      </c>
      <c r="G72" s="26">
        <f t="shared" si="17"/>
        <v>5.5053086905230047E-3</v>
      </c>
      <c r="J72" s="105"/>
    </row>
    <row r="73" spans="1:10" x14ac:dyDescent="0.25">
      <c r="A73" s="10">
        <v>2018</v>
      </c>
      <c r="B73" s="14">
        <v>7727.1689003436459</v>
      </c>
      <c r="C73" s="14">
        <v>2612</v>
      </c>
      <c r="E73" s="10">
        <v>2018</v>
      </c>
      <c r="F73" s="15">
        <f t="shared" si="18"/>
        <v>2.6724049066075308E-2</v>
      </c>
      <c r="G73" s="26">
        <f t="shared" si="17"/>
        <v>2.1509581540868204E-2</v>
      </c>
      <c r="J73" s="105"/>
    </row>
    <row r="74" spans="1:10" x14ac:dyDescent="0.25">
      <c r="A74" s="10">
        <v>2019</v>
      </c>
      <c r="B74" s="14">
        <v>7899.4417793594284</v>
      </c>
      <c r="C74" s="14">
        <v>2688.618909156974</v>
      </c>
      <c r="E74" s="10">
        <v>2019</v>
      </c>
      <c r="F74" s="15">
        <f t="shared" si="18"/>
        <v>2.2294436841948824E-2</v>
      </c>
      <c r="G74" s="26">
        <f t="shared" ref="G74:G79" si="19">(C74-C73)/C73</f>
        <v>2.9333426170357595E-2</v>
      </c>
      <c r="J74" s="105"/>
    </row>
    <row r="75" spans="1:10" x14ac:dyDescent="0.25">
      <c r="A75" s="10">
        <v>2020</v>
      </c>
      <c r="B75" s="14">
        <v>7962.2307692307695</v>
      </c>
      <c r="C75" s="14">
        <v>2746</v>
      </c>
      <c r="E75" s="10">
        <v>2020</v>
      </c>
      <c r="F75" s="15">
        <f t="shared" si="18"/>
        <v>7.9485350516036949E-3</v>
      </c>
      <c r="G75" s="26">
        <f t="shared" si="19"/>
        <v>2.1342217986935905E-2</v>
      </c>
      <c r="J75" s="105"/>
    </row>
    <row r="76" spans="1:10" x14ac:dyDescent="0.25">
      <c r="A76" s="10">
        <v>2021</v>
      </c>
      <c r="B76" s="233">
        <v>8213.6782006920421</v>
      </c>
      <c r="C76" s="233">
        <v>2813.879840871406</v>
      </c>
      <c r="E76" s="10">
        <v>2021</v>
      </c>
      <c r="F76" s="15">
        <f t="shared" ref="F76" si="20">(B76-B75)/B75</f>
        <v>3.1580023080085243E-2</v>
      </c>
      <c r="G76" s="26">
        <f t="shared" si="19"/>
        <v>2.4719534184780054E-2</v>
      </c>
      <c r="J76" s="105"/>
    </row>
    <row r="77" spans="1:10" x14ac:dyDescent="0.25">
      <c r="A77" s="10">
        <v>2022</v>
      </c>
      <c r="B77" s="233">
        <v>8479.0278745644591</v>
      </c>
      <c r="C77" s="233">
        <v>2895.0582620359155</v>
      </c>
      <c r="E77" s="10">
        <v>2022</v>
      </c>
      <c r="F77" s="15">
        <f t="shared" ref="F77" si="21">(B77-B76)/B76</f>
        <v>3.2305827838502374E-2</v>
      </c>
      <c r="G77" s="26">
        <f t="shared" si="19"/>
        <v>2.8849284886084556E-2</v>
      </c>
      <c r="J77" s="105"/>
    </row>
    <row r="78" spans="1:10" x14ac:dyDescent="0.25">
      <c r="A78" s="10">
        <v>2023</v>
      </c>
      <c r="B78" s="233">
        <v>8834.1836000000003</v>
      </c>
      <c r="C78" s="233">
        <v>3058.9292978840649</v>
      </c>
      <c r="E78" s="10">
        <v>2023</v>
      </c>
      <c r="F78" s="15">
        <f t="shared" ref="F78" si="22">(B78-B77)/B77</f>
        <v>4.1886373142013572E-2</v>
      </c>
      <c r="G78" s="26">
        <f t="shared" si="19"/>
        <v>5.6603709153994375E-2</v>
      </c>
      <c r="J78" s="105"/>
    </row>
    <row r="79" spans="1:10" x14ac:dyDescent="0.25">
      <c r="A79" s="10">
        <v>2024</v>
      </c>
      <c r="B79" s="233">
        <v>9121.7620817843872</v>
      </c>
      <c r="C79" s="233">
        <v>3207.0088979929437</v>
      </c>
      <c r="E79" s="10">
        <v>2024</v>
      </c>
      <c r="F79" s="15">
        <f>(B79-B78)/B78</f>
        <v>3.2552921107999941E-2</v>
      </c>
      <c r="G79" s="26">
        <f t="shared" si="19"/>
        <v>4.8408964604480742E-2</v>
      </c>
      <c r="J79" s="105"/>
    </row>
    <row r="80" spans="1:10" x14ac:dyDescent="0.25">
      <c r="B80" s="233"/>
      <c r="C80" s="233"/>
      <c r="E80" s="61" t="s">
        <v>115</v>
      </c>
      <c r="F80" s="24">
        <f>(B79-B58)/B58</f>
        <v>1.0149485959154276</v>
      </c>
      <c r="G80" s="24">
        <f>(C79-C58)/C58</f>
        <v>0.84842011411697049</v>
      </c>
      <c r="H80" s="16"/>
      <c r="J80" s="105"/>
    </row>
    <row r="81" spans="2:10" x14ac:dyDescent="0.25">
      <c r="B81" s="233"/>
      <c r="C81" s="233"/>
      <c r="J81" s="105"/>
    </row>
    <row r="82" spans="2:10" x14ac:dyDescent="0.25">
      <c r="B82" s="233"/>
      <c r="C82" s="233"/>
      <c r="F82" s="10" t="s">
        <v>29</v>
      </c>
      <c r="J82" s="105"/>
    </row>
    <row r="83" spans="2:10" x14ac:dyDescent="0.25">
      <c r="B83" s="233"/>
      <c r="C83" s="233"/>
      <c r="F83" s="10" t="s">
        <v>38</v>
      </c>
      <c r="J83" s="105"/>
    </row>
    <row r="84" spans="2:10" x14ac:dyDescent="0.25">
      <c r="B84" s="233"/>
      <c r="C84" s="233"/>
      <c r="F84" s="10" t="s">
        <v>39</v>
      </c>
      <c r="J84" s="105"/>
    </row>
    <row r="85" spans="2:10" x14ac:dyDescent="0.25">
      <c r="B85" s="233"/>
      <c r="C85" s="233"/>
      <c r="J85" s="105"/>
    </row>
    <row r="86" spans="2:10" x14ac:dyDescent="0.25">
      <c r="B86" s="233"/>
      <c r="C86" s="233"/>
      <c r="J86" s="105"/>
    </row>
    <row r="87" spans="2:10" x14ac:dyDescent="0.25">
      <c r="B87" s="233"/>
      <c r="C87" s="233"/>
      <c r="J87" s="105"/>
    </row>
    <row r="88" spans="2:10" x14ac:dyDescent="0.25">
      <c r="B88" s="233"/>
      <c r="C88" s="233"/>
      <c r="J88" s="105"/>
    </row>
    <row r="89" spans="2:10" x14ac:dyDescent="0.25">
      <c r="B89" s="233"/>
      <c r="C89" s="233"/>
      <c r="J89" s="105"/>
    </row>
    <row r="90" spans="2:10" x14ac:dyDescent="0.25">
      <c r="B90" s="233"/>
      <c r="C90" s="233"/>
      <c r="J90" s="105"/>
    </row>
    <row r="91" spans="2:10" x14ac:dyDescent="0.25">
      <c r="B91" s="233"/>
      <c r="C91" s="233"/>
      <c r="J91" s="105"/>
    </row>
    <row r="92" spans="2:10" x14ac:dyDescent="0.25">
      <c r="B92" s="233"/>
      <c r="C92" s="233"/>
      <c r="J92" s="105"/>
    </row>
    <row r="93" spans="2:10" x14ac:dyDescent="0.25">
      <c r="J93" s="105"/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1"/>
  <sheetViews>
    <sheetView zoomScaleNormal="100" workbookViewId="0">
      <selection activeCell="N26" sqref="N26"/>
    </sheetView>
  </sheetViews>
  <sheetFormatPr defaultRowHeight="12.5" x14ac:dyDescent="0.25"/>
  <cols>
    <col min="1" max="1" width="15" customWidth="1"/>
    <col min="2" max="2" width="37.08984375" bestFit="1" customWidth="1"/>
    <col min="3" max="3" width="5.36328125" style="58" bestFit="1" customWidth="1"/>
    <col min="4" max="4" width="10.6328125" style="58" customWidth="1"/>
    <col min="5" max="5" width="5.36328125" style="58" bestFit="1" customWidth="1"/>
    <col min="6" max="6" width="7.6328125" style="58" bestFit="1" customWidth="1"/>
    <col min="7" max="7" width="5.36328125" style="58" bestFit="1" customWidth="1"/>
    <col min="8" max="8" width="7.6328125" style="58" bestFit="1" customWidth="1"/>
    <col min="9" max="9" width="8.7265625" style="58"/>
    <col min="12" max="12" width="9.08984375" bestFit="1" customWidth="1"/>
  </cols>
  <sheetData>
    <row r="1" spans="1:14" ht="14" x14ac:dyDescent="0.25">
      <c r="A1" s="3" t="s">
        <v>114</v>
      </c>
    </row>
    <row r="2" spans="1:14" x14ac:dyDescent="0.25">
      <c r="A2" s="59" t="s">
        <v>107</v>
      </c>
    </row>
    <row r="3" spans="1:14" x14ac:dyDescent="0.25">
      <c r="A3" s="204">
        <v>46093</v>
      </c>
      <c r="L3" s="179"/>
    </row>
    <row r="4" spans="1:14" ht="13.5" customHeight="1" thickBot="1" x14ac:dyDescent="0.3">
      <c r="B4" s="4"/>
      <c r="C4" s="67"/>
      <c r="D4" s="67"/>
      <c r="E4" s="67"/>
      <c r="F4" s="67"/>
      <c r="G4" s="67"/>
      <c r="H4" s="67"/>
    </row>
    <row r="5" spans="1:14" ht="12.75" customHeight="1" x14ac:dyDescent="0.25">
      <c r="A5" s="43" t="s">
        <v>10</v>
      </c>
      <c r="B5" s="44" t="s">
        <v>10</v>
      </c>
      <c r="C5" s="259" t="s">
        <v>1</v>
      </c>
      <c r="D5" s="260"/>
      <c r="E5" s="260"/>
      <c r="F5" s="261"/>
      <c r="G5" s="257" t="s">
        <v>9</v>
      </c>
      <c r="H5" s="258"/>
      <c r="I5" s="67"/>
    </row>
    <row r="6" spans="1:14" x14ac:dyDescent="0.25">
      <c r="A6" s="27"/>
      <c r="B6" s="5"/>
      <c r="C6" s="262" t="s">
        <v>53</v>
      </c>
      <c r="D6" s="263"/>
      <c r="E6" s="264" t="s">
        <v>5</v>
      </c>
      <c r="F6" s="263"/>
      <c r="G6" s="189"/>
      <c r="H6" s="234"/>
      <c r="I6" s="67"/>
      <c r="K6" s="112"/>
      <c r="L6" s="112"/>
      <c r="N6" s="30"/>
    </row>
    <row r="7" spans="1:14" x14ac:dyDescent="0.25">
      <c r="A7" s="46"/>
      <c r="B7" s="6"/>
      <c r="C7" s="7" t="s">
        <v>17</v>
      </c>
      <c r="D7" s="9" t="s">
        <v>21</v>
      </c>
      <c r="E7" s="8" t="s">
        <v>17</v>
      </c>
      <c r="F7" s="9" t="s">
        <v>21</v>
      </c>
      <c r="G7" s="7" t="s">
        <v>17</v>
      </c>
      <c r="H7" s="36" t="s">
        <v>21</v>
      </c>
      <c r="I7" s="67"/>
    </row>
    <row r="8" spans="1:14" ht="13" x14ac:dyDescent="0.3">
      <c r="A8" s="47" t="s">
        <v>16</v>
      </c>
      <c r="B8" s="85" t="s">
        <v>88</v>
      </c>
      <c r="C8" s="126">
        <v>0</v>
      </c>
      <c r="D8" s="127">
        <f>C8/$C$13</f>
        <v>0</v>
      </c>
      <c r="E8" s="126">
        <v>0</v>
      </c>
      <c r="F8" s="127">
        <f>E8/$E$13</f>
        <v>0</v>
      </c>
      <c r="G8" s="126">
        <f>C8+E8</f>
        <v>0</v>
      </c>
      <c r="H8" s="128">
        <f>G8/$G$13</f>
        <v>0</v>
      </c>
      <c r="I8" s="67"/>
      <c r="J8" s="112"/>
      <c r="K8" s="30"/>
      <c r="L8" s="30"/>
      <c r="N8" s="30"/>
    </row>
    <row r="9" spans="1:14" x14ac:dyDescent="0.25">
      <c r="A9" s="27"/>
      <c r="B9" s="5" t="s">
        <v>54</v>
      </c>
      <c r="C9" s="126">
        <v>11</v>
      </c>
      <c r="D9" s="127">
        <f>C9/$C$13</f>
        <v>0.11</v>
      </c>
      <c r="E9" s="126">
        <v>16</v>
      </c>
      <c r="F9" s="127">
        <f>E9/$E$13</f>
        <v>9.4674556213017749E-2</v>
      </c>
      <c r="G9" s="126">
        <f t="shared" ref="G9:G11" si="0">C9+E9</f>
        <v>27</v>
      </c>
      <c r="H9" s="128">
        <f>G9/$G$13</f>
        <v>0.10037174721189591</v>
      </c>
      <c r="I9" s="67"/>
      <c r="J9" s="112"/>
      <c r="K9" s="30"/>
      <c r="L9" s="30"/>
      <c r="N9" s="30"/>
    </row>
    <row r="10" spans="1:14" ht="13" x14ac:dyDescent="0.3">
      <c r="A10" s="48"/>
      <c r="B10" s="5" t="s">
        <v>55</v>
      </c>
      <c r="C10" s="126">
        <v>21</v>
      </c>
      <c r="D10" s="127">
        <f>C10/$C$13</f>
        <v>0.21</v>
      </c>
      <c r="E10" s="126">
        <v>41</v>
      </c>
      <c r="F10" s="127">
        <f>E10/$E$13</f>
        <v>0.24260355029585798</v>
      </c>
      <c r="G10" s="126">
        <f t="shared" si="0"/>
        <v>62</v>
      </c>
      <c r="H10" s="128">
        <f>G10/$G$13</f>
        <v>0.23048327137546468</v>
      </c>
      <c r="I10" s="67"/>
      <c r="J10" s="112"/>
      <c r="K10" s="30"/>
      <c r="L10" s="30"/>
      <c r="N10" s="30"/>
    </row>
    <row r="11" spans="1:14" x14ac:dyDescent="0.25">
      <c r="A11" s="27"/>
      <c r="B11" s="5" t="s">
        <v>56</v>
      </c>
      <c r="C11" s="126">
        <v>45</v>
      </c>
      <c r="D11" s="127">
        <f>C11/$C$13</f>
        <v>0.45</v>
      </c>
      <c r="E11" s="126">
        <v>74</v>
      </c>
      <c r="F11" s="127">
        <f>E11/$E$13</f>
        <v>0.43786982248520712</v>
      </c>
      <c r="G11" s="126">
        <f t="shared" si="0"/>
        <v>119</v>
      </c>
      <c r="H11" s="128">
        <f>G11/$G$13</f>
        <v>0.44237918215613381</v>
      </c>
      <c r="I11" s="67"/>
      <c r="J11" s="112"/>
      <c r="K11" s="30"/>
      <c r="L11" s="30"/>
      <c r="N11" s="30"/>
    </row>
    <row r="12" spans="1:14" x14ac:dyDescent="0.25">
      <c r="A12" s="46"/>
      <c r="B12" s="5" t="s">
        <v>103</v>
      </c>
      <c r="C12" s="126">
        <v>23</v>
      </c>
      <c r="D12" s="127">
        <f>C12/$C$13</f>
        <v>0.23</v>
      </c>
      <c r="E12" s="126">
        <v>38</v>
      </c>
      <c r="F12" s="127">
        <f>E12/$E$13</f>
        <v>0.22485207100591717</v>
      </c>
      <c r="G12" s="126">
        <f>C12+E12</f>
        <v>61</v>
      </c>
      <c r="H12" s="128">
        <f>G12/$G$13</f>
        <v>0.22676579925650558</v>
      </c>
      <c r="J12" s="112"/>
      <c r="K12" s="30"/>
      <c r="L12" s="30"/>
      <c r="N12" s="30"/>
    </row>
    <row r="13" spans="1:14" ht="13" x14ac:dyDescent="0.3">
      <c r="A13" s="49" t="s">
        <v>9</v>
      </c>
      <c r="B13" s="62" t="s">
        <v>10</v>
      </c>
      <c r="C13" s="235">
        <f>SUM(C8:C12)</f>
        <v>100</v>
      </c>
      <c r="D13" s="180">
        <v>1</v>
      </c>
      <c r="E13" s="235">
        <f>SUM(E8:E12)</f>
        <v>169</v>
      </c>
      <c r="F13" s="180">
        <v>1</v>
      </c>
      <c r="G13" s="235">
        <f>SUM(G8:G12)</f>
        <v>269</v>
      </c>
      <c r="H13" s="236">
        <v>1</v>
      </c>
    </row>
    <row r="14" spans="1:14" ht="14.75" customHeight="1" thickBot="1" x14ac:dyDescent="0.35">
      <c r="A14" s="28" t="s">
        <v>18</v>
      </c>
      <c r="B14" s="29"/>
      <c r="C14" s="237">
        <v>52.5</v>
      </c>
      <c r="D14" s="238"/>
      <c r="E14" s="237">
        <v>52.2</v>
      </c>
      <c r="F14" s="238"/>
      <c r="G14" s="237">
        <v>52.3</v>
      </c>
      <c r="H14" s="239"/>
      <c r="J14" s="30"/>
      <c r="K14" s="30"/>
      <c r="L14" s="30"/>
      <c r="N14" s="30"/>
    </row>
    <row r="15" spans="1:14" ht="13" thickBot="1" x14ac:dyDescent="0.3">
      <c r="I15" s="67"/>
      <c r="K15" s="112"/>
      <c r="L15" s="112"/>
      <c r="N15" s="30"/>
    </row>
    <row r="16" spans="1:14" x14ac:dyDescent="0.25">
      <c r="A16" s="43" t="s">
        <v>10</v>
      </c>
      <c r="B16" s="44" t="s">
        <v>10</v>
      </c>
      <c r="C16" s="259" t="s">
        <v>1</v>
      </c>
      <c r="D16" s="260"/>
      <c r="E16" s="260"/>
      <c r="F16" s="261"/>
      <c r="G16" s="259" t="s">
        <v>9</v>
      </c>
      <c r="H16" s="258"/>
      <c r="I16" s="67"/>
    </row>
    <row r="17" spans="1:14" x14ac:dyDescent="0.25">
      <c r="A17" s="27"/>
      <c r="B17" s="5"/>
      <c r="C17" s="262" t="s">
        <v>53</v>
      </c>
      <c r="D17" s="263"/>
      <c r="E17" s="264" t="s">
        <v>5</v>
      </c>
      <c r="F17" s="263"/>
      <c r="G17" s="67"/>
      <c r="H17" s="188"/>
      <c r="I17" s="67"/>
      <c r="J17" s="112"/>
      <c r="K17" s="30"/>
      <c r="L17" s="30"/>
      <c r="N17" s="30"/>
    </row>
    <row r="18" spans="1:14" ht="13.25" customHeight="1" x14ac:dyDescent="0.25">
      <c r="A18" s="46"/>
      <c r="B18" s="6"/>
      <c r="C18" s="7" t="s">
        <v>17</v>
      </c>
      <c r="D18" s="9" t="s">
        <v>21</v>
      </c>
      <c r="E18" s="7" t="s">
        <v>17</v>
      </c>
      <c r="F18" s="9" t="s">
        <v>21</v>
      </c>
      <c r="G18" s="8" t="s">
        <v>17</v>
      </c>
      <c r="H18" s="36" t="s">
        <v>21</v>
      </c>
      <c r="I18" s="240"/>
      <c r="J18" s="112"/>
      <c r="K18" s="30"/>
      <c r="L18" s="30"/>
      <c r="N18" s="30"/>
    </row>
    <row r="19" spans="1:14" ht="15" customHeight="1" x14ac:dyDescent="0.25">
      <c r="A19" s="267" t="s">
        <v>92</v>
      </c>
      <c r="B19" s="198" t="s">
        <v>19</v>
      </c>
      <c r="C19" s="145">
        <v>83</v>
      </c>
      <c r="D19" s="138">
        <f>C19/C$21</f>
        <v>0.83</v>
      </c>
      <c r="E19" s="145">
        <v>156</v>
      </c>
      <c r="F19" s="138">
        <f>E19/E$21</f>
        <v>0.92307692307692313</v>
      </c>
      <c r="G19" s="146">
        <f>C19+E19</f>
        <v>239</v>
      </c>
      <c r="H19" s="140">
        <f>G19/G$21</f>
        <v>0.88847583643122674</v>
      </c>
      <c r="I19" s="67"/>
    </row>
    <row r="20" spans="1:14" x14ac:dyDescent="0.25">
      <c r="A20" s="268"/>
      <c r="B20" s="5" t="s">
        <v>20</v>
      </c>
      <c r="C20" s="145">
        <v>17</v>
      </c>
      <c r="D20" s="138">
        <f>C20/C$21</f>
        <v>0.17</v>
      </c>
      <c r="E20" s="145">
        <v>13</v>
      </c>
      <c r="F20" s="138">
        <f>E20/E$21</f>
        <v>7.6923076923076927E-2</v>
      </c>
      <c r="G20" s="146">
        <f>C20+E20</f>
        <v>30</v>
      </c>
      <c r="H20" s="140">
        <f>G20/G$21</f>
        <v>0.11152416356877323</v>
      </c>
      <c r="J20" s="30"/>
    </row>
    <row r="21" spans="1:14" ht="13.5" thickBot="1" x14ac:dyDescent="0.35">
      <c r="A21" s="28" t="s">
        <v>9</v>
      </c>
      <c r="B21" s="50"/>
      <c r="C21" s="142">
        <f>C19+C20</f>
        <v>100</v>
      </c>
      <c r="D21" s="143">
        <v>1</v>
      </c>
      <c r="E21" s="142">
        <f>E19+E20</f>
        <v>169</v>
      </c>
      <c r="F21" s="143">
        <v>1</v>
      </c>
      <c r="G21" s="142">
        <f>C21+E21</f>
        <v>269</v>
      </c>
      <c r="H21" s="144">
        <v>1</v>
      </c>
      <c r="I21" s="67"/>
    </row>
    <row r="22" spans="1:14" ht="14.75" customHeight="1" thickBot="1" x14ac:dyDescent="0.3">
      <c r="A22" s="43"/>
      <c r="B22" s="56"/>
      <c r="C22" s="241"/>
      <c r="D22" s="241"/>
      <c r="E22" s="241"/>
      <c r="F22" s="241"/>
      <c r="G22" s="241"/>
      <c r="H22" s="241"/>
      <c r="I22" s="67"/>
    </row>
    <row r="23" spans="1:14" ht="13" thickBot="1" x14ac:dyDescent="0.3">
      <c r="A23" s="43"/>
      <c r="B23" s="56"/>
      <c r="C23" s="241"/>
      <c r="D23" s="241"/>
      <c r="E23" s="241"/>
      <c r="F23" s="241"/>
      <c r="G23" s="241"/>
      <c r="H23" s="241"/>
      <c r="I23" s="67"/>
    </row>
    <row r="24" spans="1:14" x14ac:dyDescent="0.25">
      <c r="A24" s="43" t="s">
        <v>10</v>
      </c>
      <c r="B24" s="44" t="s">
        <v>10</v>
      </c>
      <c r="C24" s="259" t="s">
        <v>1</v>
      </c>
      <c r="D24" s="260"/>
      <c r="E24" s="260"/>
      <c r="F24" s="261"/>
      <c r="G24" s="259" t="s">
        <v>9</v>
      </c>
      <c r="H24" s="258"/>
      <c r="I24" s="67"/>
    </row>
    <row r="25" spans="1:14" x14ac:dyDescent="0.25">
      <c r="A25" s="27"/>
      <c r="B25" s="5"/>
      <c r="C25" s="262" t="s">
        <v>53</v>
      </c>
      <c r="D25" s="263"/>
      <c r="E25" s="264" t="s">
        <v>5</v>
      </c>
      <c r="F25" s="263"/>
      <c r="G25" s="67"/>
      <c r="H25" s="188"/>
      <c r="I25" s="67"/>
    </row>
    <row r="26" spans="1:14" x14ac:dyDescent="0.25">
      <c r="A26" s="46"/>
      <c r="B26" s="6"/>
      <c r="C26" s="7" t="s">
        <v>17</v>
      </c>
      <c r="D26" s="9" t="s">
        <v>21</v>
      </c>
      <c r="E26" s="7" t="s">
        <v>17</v>
      </c>
      <c r="F26" s="9" t="s">
        <v>21</v>
      </c>
      <c r="G26" s="8" t="s">
        <v>17</v>
      </c>
      <c r="H26" s="36" t="s">
        <v>21</v>
      </c>
      <c r="I26" s="67"/>
    </row>
    <row r="27" spans="1:14" ht="13" x14ac:dyDescent="0.3">
      <c r="A27" s="48" t="s">
        <v>22</v>
      </c>
      <c r="B27" s="5" t="s">
        <v>23</v>
      </c>
      <c r="C27" s="58">
        <v>67</v>
      </c>
      <c r="D27" s="138">
        <f>C27/C$29</f>
        <v>0.67</v>
      </c>
      <c r="E27" s="129">
        <v>116</v>
      </c>
      <c r="F27" s="138">
        <f>E27/E$29</f>
        <v>0.68639053254437865</v>
      </c>
      <c r="G27" s="139">
        <f>C27+E27</f>
        <v>183</v>
      </c>
      <c r="H27" s="140">
        <f>G27/G$29</f>
        <v>0.6802973977695167</v>
      </c>
    </row>
    <row r="28" spans="1:14" x14ac:dyDescent="0.25">
      <c r="A28" s="27"/>
      <c r="B28" s="5" t="s">
        <v>24</v>
      </c>
      <c r="C28" s="58">
        <v>33</v>
      </c>
      <c r="D28" s="138">
        <f>C28/C$29</f>
        <v>0.33</v>
      </c>
      <c r="E28" s="111">
        <v>53</v>
      </c>
      <c r="F28" s="138">
        <f>E28/E$29</f>
        <v>0.31360946745562129</v>
      </c>
      <c r="G28" s="141">
        <f>C28+E28</f>
        <v>86</v>
      </c>
      <c r="H28" s="140">
        <f>G28/G$29</f>
        <v>0.31970260223048325</v>
      </c>
    </row>
    <row r="29" spans="1:14" ht="13.5" thickBot="1" x14ac:dyDescent="0.35">
      <c r="A29" s="28" t="s">
        <v>9</v>
      </c>
      <c r="B29" s="50"/>
      <c r="C29" s="142">
        <f>C27+C28</f>
        <v>100</v>
      </c>
      <c r="D29" s="143">
        <v>1</v>
      </c>
      <c r="E29" s="142">
        <f>E27+E28</f>
        <v>169</v>
      </c>
      <c r="F29" s="143">
        <v>1</v>
      </c>
      <c r="G29" s="142">
        <f>C29+E29</f>
        <v>269</v>
      </c>
      <c r="H29" s="144">
        <v>1</v>
      </c>
      <c r="I29" s="67"/>
    </row>
    <row r="30" spans="1:14" ht="14.75" customHeight="1" x14ac:dyDescent="0.25">
      <c r="A30" s="4"/>
      <c r="B30" s="4"/>
      <c r="C30" s="67"/>
      <c r="D30" s="67"/>
      <c r="E30" s="67"/>
      <c r="F30" s="67"/>
      <c r="G30" s="67"/>
      <c r="H30" s="67"/>
      <c r="I30" s="67"/>
    </row>
    <row r="31" spans="1:14" ht="13" thickBot="1" x14ac:dyDescent="0.3">
      <c r="A31" s="4"/>
      <c r="B31" s="4"/>
      <c r="C31" s="67"/>
      <c r="D31" s="67"/>
      <c r="E31" s="67"/>
      <c r="F31" s="67"/>
      <c r="G31" s="67"/>
      <c r="H31" s="67"/>
      <c r="I31" s="67"/>
    </row>
    <row r="32" spans="1:14" x14ac:dyDescent="0.25">
      <c r="A32" s="43"/>
      <c r="B32" s="35"/>
      <c r="C32" s="259" t="s">
        <v>1</v>
      </c>
      <c r="D32" s="260"/>
      <c r="E32" s="260"/>
      <c r="F32" s="261"/>
      <c r="G32" s="259" t="s">
        <v>9</v>
      </c>
      <c r="H32" s="258"/>
      <c r="I32" s="67"/>
    </row>
    <row r="33" spans="1:9" ht="13" x14ac:dyDescent="0.3">
      <c r="A33" s="48"/>
      <c r="B33" s="88"/>
      <c r="C33" s="262" t="s">
        <v>53</v>
      </c>
      <c r="D33" s="263"/>
      <c r="E33" s="264" t="s">
        <v>5</v>
      </c>
      <c r="F33" s="263"/>
      <c r="G33" s="189"/>
      <c r="H33" s="234"/>
      <c r="I33" s="67"/>
    </row>
    <row r="34" spans="1:9" ht="13" x14ac:dyDescent="0.3">
      <c r="A34" s="51"/>
      <c r="B34" s="89"/>
      <c r="C34" s="7" t="s">
        <v>17</v>
      </c>
      <c r="D34" s="9" t="s">
        <v>21</v>
      </c>
      <c r="E34" s="7" t="s">
        <v>17</v>
      </c>
      <c r="F34" s="53" t="s">
        <v>21</v>
      </c>
      <c r="G34" s="7" t="s">
        <v>17</v>
      </c>
      <c r="H34" s="36" t="s">
        <v>21</v>
      </c>
      <c r="I34" s="67"/>
    </row>
    <row r="35" spans="1:9" ht="13" x14ac:dyDescent="0.3">
      <c r="A35" s="47" t="s">
        <v>47</v>
      </c>
      <c r="B35" s="86" t="s">
        <v>46</v>
      </c>
      <c r="C35" s="126">
        <v>0</v>
      </c>
      <c r="D35" s="127">
        <f t="shared" ref="D35:D46" si="1">C35/C$47</f>
        <v>0</v>
      </c>
      <c r="E35" s="126">
        <v>0</v>
      </c>
      <c r="F35" s="127">
        <f t="shared" ref="F35:F46" si="2">E35/E$47</f>
        <v>0</v>
      </c>
      <c r="G35" s="129">
        <f>C35+E35</f>
        <v>0</v>
      </c>
      <c r="H35" s="128">
        <f t="shared" ref="H35:H46" si="3">G35/G$47</f>
        <v>0</v>
      </c>
      <c r="I35" s="67"/>
    </row>
    <row r="36" spans="1:9" ht="13" x14ac:dyDescent="0.3">
      <c r="A36" s="48"/>
      <c r="B36" s="17" t="s">
        <v>57</v>
      </c>
      <c r="C36" s="145">
        <v>2</v>
      </c>
      <c r="D36" s="127">
        <f t="shared" si="1"/>
        <v>0.02</v>
      </c>
      <c r="E36" s="126">
        <v>20</v>
      </c>
      <c r="F36" s="127">
        <f t="shared" si="2"/>
        <v>0.11834319526627218</v>
      </c>
      <c r="G36" s="129">
        <f t="shared" ref="G36:G45" si="4">C36+E36</f>
        <v>22</v>
      </c>
      <c r="H36" s="128">
        <f t="shared" si="3"/>
        <v>8.1784386617100371E-2</v>
      </c>
      <c r="I36" s="67"/>
    </row>
    <row r="37" spans="1:9" ht="13" x14ac:dyDescent="0.3">
      <c r="A37" s="48"/>
      <c r="B37" s="17" t="s">
        <v>58</v>
      </c>
      <c r="C37" s="145">
        <v>5</v>
      </c>
      <c r="D37" s="127">
        <f t="shared" si="1"/>
        <v>0.05</v>
      </c>
      <c r="E37" s="126">
        <v>7</v>
      </c>
      <c r="F37" s="127">
        <f t="shared" si="2"/>
        <v>4.142011834319527E-2</v>
      </c>
      <c r="G37" s="129">
        <f t="shared" si="4"/>
        <v>12</v>
      </c>
      <c r="H37" s="128">
        <f>G37/G$47</f>
        <v>4.4609665427509292E-2</v>
      </c>
      <c r="I37" s="67"/>
    </row>
    <row r="38" spans="1:9" ht="13" x14ac:dyDescent="0.3">
      <c r="A38" s="48"/>
      <c r="B38" s="17" t="s">
        <v>59</v>
      </c>
      <c r="C38" s="145">
        <v>48</v>
      </c>
      <c r="D38" s="127">
        <f t="shared" si="1"/>
        <v>0.48</v>
      </c>
      <c r="E38" s="126">
        <v>79</v>
      </c>
      <c r="F38" s="127">
        <f t="shared" si="2"/>
        <v>0.46745562130177515</v>
      </c>
      <c r="G38" s="129">
        <f>C38+E38</f>
        <v>127</v>
      </c>
      <c r="H38" s="128">
        <f t="shared" si="3"/>
        <v>0.47211895910780671</v>
      </c>
      <c r="I38" s="67"/>
    </row>
    <row r="39" spans="1:9" ht="13" x14ac:dyDescent="0.3">
      <c r="A39" s="48"/>
      <c r="B39" s="17" t="s">
        <v>60</v>
      </c>
      <c r="C39" s="145">
        <v>28</v>
      </c>
      <c r="D39" s="127">
        <f>C39/C$47</f>
        <v>0.28000000000000003</v>
      </c>
      <c r="E39" s="126">
        <v>35</v>
      </c>
      <c r="F39" s="127">
        <f t="shared" si="2"/>
        <v>0.20710059171597633</v>
      </c>
      <c r="G39" s="129">
        <f t="shared" si="4"/>
        <v>63</v>
      </c>
      <c r="H39" s="128">
        <f t="shared" si="3"/>
        <v>0.2342007434944238</v>
      </c>
      <c r="I39" s="67"/>
    </row>
    <row r="40" spans="1:9" ht="13" x14ac:dyDescent="0.3">
      <c r="A40" s="48"/>
      <c r="B40" s="17" t="s">
        <v>61</v>
      </c>
      <c r="C40" s="145">
        <v>7</v>
      </c>
      <c r="D40" s="127">
        <f t="shared" si="1"/>
        <v>7.0000000000000007E-2</v>
      </c>
      <c r="E40" s="126">
        <v>7</v>
      </c>
      <c r="F40" s="127">
        <f t="shared" si="2"/>
        <v>4.142011834319527E-2</v>
      </c>
      <c r="G40" s="129">
        <f t="shared" si="4"/>
        <v>14</v>
      </c>
      <c r="H40" s="128">
        <f t="shared" si="3"/>
        <v>5.204460966542751E-2</v>
      </c>
      <c r="I40" s="67"/>
    </row>
    <row r="41" spans="1:9" ht="13" x14ac:dyDescent="0.3">
      <c r="A41" s="48"/>
      <c r="B41" s="17" t="s">
        <v>62</v>
      </c>
      <c r="C41" s="145">
        <v>1</v>
      </c>
      <c r="D41" s="127">
        <f t="shared" si="1"/>
        <v>0.01</v>
      </c>
      <c r="E41" s="126">
        <v>0</v>
      </c>
      <c r="F41" s="127">
        <f t="shared" si="2"/>
        <v>0</v>
      </c>
      <c r="G41" s="129">
        <f t="shared" si="4"/>
        <v>1</v>
      </c>
      <c r="H41" s="128">
        <f t="shared" si="3"/>
        <v>3.7174721189591076E-3</v>
      </c>
      <c r="I41" s="67"/>
    </row>
    <row r="42" spans="1:9" ht="13" x14ac:dyDescent="0.3">
      <c r="A42" s="48"/>
      <c r="B42" s="17" t="s">
        <v>63</v>
      </c>
      <c r="C42" s="145">
        <v>6</v>
      </c>
      <c r="D42" s="127">
        <f t="shared" si="1"/>
        <v>0.06</v>
      </c>
      <c r="E42" s="126">
        <v>7</v>
      </c>
      <c r="F42" s="127">
        <f>E42/E$47</f>
        <v>4.142011834319527E-2</v>
      </c>
      <c r="G42" s="129">
        <f t="shared" si="4"/>
        <v>13</v>
      </c>
      <c r="H42" s="128">
        <f t="shared" si="3"/>
        <v>4.8327137546468404E-2</v>
      </c>
      <c r="I42" s="67"/>
    </row>
    <row r="43" spans="1:9" ht="13" x14ac:dyDescent="0.3">
      <c r="A43" s="48"/>
      <c r="B43" s="17" t="s">
        <v>64</v>
      </c>
      <c r="C43" s="145">
        <v>1</v>
      </c>
      <c r="D43" s="127">
        <f>C43/C$47</f>
        <v>0.01</v>
      </c>
      <c r="E43" s="126">
        <v>3</v>
      </c>
      <c r="F43" s="127">
        <f t="shared" si="2"/>
        <v>1.7751479289940829E-2</v>
      </c>
      <c r="G43" s="129">
        <f t="shared" si="4"/>
        <v>4</v>
      </c>
      <c r="H43" s="128">
        <f t="shared" si="3"/>
        <v>1.4869888475836431E-2</v>
      </c>
      <c r="I43" s="67"/>
    </row>
    <row r="44" spans="1:9" ht="13" x14ac:dyDescent="0.3">
      <c r="A44" s="48"/>
      <c r="B44" s="17" t="s">
        <v>65</v>
      </c>
      <c r="C44" s="145">
        <v>1</v>
      </c>
      <c r="D44" s="127">
        <f t="shared" si="1"/>
        <v>0.01</v>
      </c>
      <c r="E44" s="126">
        <v>3</v>
      </c>
      <c r="F44" s="127">
        <f t="shared" si="2"/>
        <v>1.7751479289940829E-2</v>
      </c>
      <c r="G44" s="129">
        <f t="shared" si="4"/>
        <v>4</v>
      </c>
      <c r="H44" s="128">
        <f t="shared" si="3"/>
        <v>1.4869888475836431E-2</v>
      </c>
      <c r="I44" s="67"/>
    </row>
    <row r="45" spans="1:9" ht="13" x14ac:dyDescent="0.3">
      <c r="A45" s="48"/>
      <c r="B45" s="17" t="s">
        <v>66</v>
      </c>
      <c r="C45" s="126">
        <v>1</v>
      </c>
      <c r="D45" s="127">
        <f t="shared" si="1"/>
        <v>0.01</v>
      </c>
      <c r="E45" s="126">
        <v>8</v>
      </c>
      <c r="F45" s="127">
        <f t="shared" si="2"/>
        <v>4.7337278106508875E-2</v>
      </c>
      <c r="G45" s="129">
        <f t="shared" si="4"/>
        <v>9</v>
      </c>
      <c r="H45" s="128">
        <f t="shared" si="3"/>
        <v>3.3457249070631967E-2</v>
      </c>
    </row>
    <row r="46" spans="1:9" ht="13" x14ac:dyDescent="0.3">
      <c r="A46" s="48"/>
      <c r="B46" s="87" t="s">
        <v>67</v>
      </c>
      <c r="C46" s="130">
        <v>0</v>
      </c>
      <c r="D46" s="131">
        <f t="shared" si="1"/>
        <v>0</v>
      </c>
      <c r="E46" s="132">
        <v>0</v>
      </c>
      <c r="F46" s="131">
        <f t="shared" si="2"/>
        <v>0</v>
      </c>
      <c r="G46" s="130">
        <f>C46+E46</f>
        <v>0</v>
      </c>
      <c r="H46" s="133">
        <f t="shared" si="3"/>
        <v>0</v>
      </c>
    </row>
    <row r="47" spans="1:9" ht="13.5" thickBot="1" x14ac:dyDescent="0.35">
      <c r="A47" s="28" t="s">
        <v>9</v>
      </c>
      <c r="B47" s="45"/>
      <c r="C47" s="136">
        <f>SUM(C35:C46)</f>
        <v>100</v>
      </c>
      <c r="D47" s="134">
        <v>1</v>
      </c>
      <c r="E47" s="136">
        <f>SUM(E35:E46)</f>
        <v>169</v>
      </c>
      <c r="F47" s="134">
        <v>1</v>
      </c>
      <c r="G47" s="212">
        <f>SUM(G35:G46)</f>
        <v>269</v>
      </c>
      <c r="H47" s="135">
        <v>1</v>
      </c>
    </row>
    <row r="48" spans="1:9" ht="14.75" customHeight="1" x14ac:dyDescent="0.3">
      <c r="A48" s="18"/>
      <c r="D48" s="242"/>
      <c r="F48" s="242"/>
      <c r="H48" s="242"/>
    </row>
    <row r="49" spans="1:8" ht="13" x14ac:dyDescent="0.3">
      <c r="A49" s="18"/>
      <c r="D49" s="242"/>
      <c r="F49" s="242"/>
      <c r="H49" s="242"/>
    </row>
    <row r="50" spans="1:8" ht="13" x14ac:dyDescent="0.3">
      <c r="A50" s="181"/>
      <c r="B50" s="86"/>
      <c r="C50" s="265" t="s">
        <v>1</v>
      </c>
      <c r="D50" s="269"/>
      <c r="E50" s="269"/>
      <c r="F50" s="266"/>
      <c r="G50" s="265" t="s">
        <v>9</v>
      </c>
      <c r="H50" s="266"/>
    </row>
    <row r="51" spans="1:8" ht="13" x14ac:dyDescent="0.3">
      <c r="A51" s="182"/>
      <c r="B51" s="90"/>
      <c r="C51" s="262" t="s">
        <v>53</v>
      </c>
      <c r="D51" s="270"/>
      <c r="E51" s="264" t="s">
        <v>5</v>
      </c>
      <c r="F51" s="263"/>
      <c r="G51" s="189"/>
      <c r="H51" s="243"/>
    </row>
    <row r="52" spans="1:8" ht="13" x14ac:dyDescent="0.3">
      <c r="A52" s="183"/>
      <c r="B52" s="91"/>
      <c r="C52" s="7" t="s">
        <v>17</v>
      </c>
      <c r="D52" s="8" t="s">
        <v>21</v>
      </c>
      <c r="E52" s="7" t="s">
        <v>17</v>
      </c>
      <c r="F52" s="9" t="s">
        <v>21</v>
      </c>
      <c r="G52" s="7" t="s">
        <v>17</v>
      </c>
      <c r="H52" s="9" t="s">
        <v>21</v>
      </c>
    </row>
    <row r="53" spans="1:8" ht="13" x14ac:dyDescent="0.3">
      <c r="A53" s="181" t="s">
        <v>52</v>
      </c>
      <c r="B53" s="54" t="s">
        <v>68</v>
      </c>
      <c r="C53" s="147">
        <v>0</v>
      </c>
      <c r="D53" s="148">
        <f t="shared" ref="D53:D58" si="5">C53/C$59</f>
        <v>0</v>
      </c>
      <c r="E53" s="137">
        <v>1</v>
      </c>
      <c r="F53" s="127">
        <f t="shared" ref="F53:F58" si="6">E53/E$59</f>
        <v>5.9171597633136093E-3</v>
      </c>
      <c r="G53" s="137">
        <f t="shared" ref="G53:G58" si="7">C53+E53</f>
        <v>1</v>
      </c>
      <c r="H53" s="127">
        <f t="shared" ref="H53:H58" si="8">G53/G$59</f>
        <v>3.7174721189591076E-3</v>
      </c>
    </row>
    <row r="54" spans="1:8" ht="13" x14ac:dyDescent="0.3">
      <c r="A54" s="182"/>
      <c r="B54" s="151" t="s">
        <v>48</v>
      </c>
      <c r="C54" s="147">
        <v>1</v>
      </c>
      <c r="D54" s="148">
        <f t="shared" si="5"/>
        <v>0.01</v>
      </c>
      <c r="E54" s="137">
        <v>0</v>
      </c>
      <c r="F54" s="127">
        <f t="shared" si="6"/>
        <v>0</v>
      </c>
      <c r="G54" s="137">
        <f t="shared" si="7"/>
        <v>1</v>
      </c>
      <c r="H54" s="127">
        <f t="shared" si="8"/>
        <v>3.7174721189591076E-3</v>
      </c>
    </row>
    <row r="55" spans="1:8" ht="13" x14ac:dyDescent="0.3">
      <c r="A55" s="182"/>
      <c r="B55" s="151" t="s">
        <v>49</v>
      </c>
      <c r="C55" s="147">
        <v>0</v>
      </c>
      <c r="D55" s="148">
        <f t="shared" si="5"/>
        <v>0</v>
      </c>
      <c r="E55" s="137">
        <v>19</v>
      </c>
      <c r="F55" s="127">
        <f t="shared" si="6"/>
        <v>0.11242603550295859</v>
      </c>
      <c r="G55" s="137">
        <f t="shared" si="7"/>
        <v>19</v>
      </c>
      <c r="H55" s="127">
        <f t="shared" si="8"/>
        <v>7.0631970260223054E-2</v>
      </c>
    </row>
    <row r="56" spans="1:8" ht="13" x14ac:dyDescent="0.3">
      <c r="A56" s="182"/>
      <c r="B56" s="151" t="s">
        <v>50</v>
      </c>
      <c r="C56" s="147">
        <v>89</v>
      </c>
      <c r="D56" s="148">
        <f t="shared" si="5"/>
        <v>0.89</v>
      </c>
      <c r="E56" s="137">
        <v>137</v>
      </c>
      <c r="F56" s="127">
        <f t="shared" si="6"/>
        <v>0.81065088757396453</v>
      </c>
      <c r="G56" s="137">
        <f t="shared" si="7"/>
        <v>226</v>
      </c>
      <c r="H56" s="127">
        <f t="shared" si="8"/>
        <v>0.8401486988847584</v>
      </c>
    </row>
    <row r="57" spans="1:8" ht="13" x14ac:dyDescent="0.3">
      <c r="A57" s="182"/>
      <c r="B57" s="151" t="s">
        <v>51</v>
      </c>
      <c r="C57" s="147">
        <v>10</v>
      </c>
      <c r="D57" s="148">
        <f>C57/C$59</f>
        <v>0.1</v>
      </c>
      <c r="E57" s="137">
        <v>12</v>
      </c>
      <c r="F57" s="127">
        <f t="shared" si="6"/>
        <v>7.1005917159763315E-2</v>
      </c>
      <c r="G57" s="137">
        <f t="shared" si="7"/>
        <v>22</v>
      </c>
      <c r="H57" s="127">
        <f t="shared" si="8"/>
        <v>8.1784386617100371E-2</v>
      </c>
    </row>
    <row r="58" spans="1:8" ht="13" x14ac:dyDescent="0.3">
      <c r="A58" s="183"/>
      <c r="B58" s="152" t="s">
        <v>69</v>
      </c>
      <c r="C58" s="149">
        <v>0</v>
      </c>
      <c r="D58" s="150">
        <f t="shared" si="5"/>
        <v>0</v>
      </c>
      <c r="E58" s="130">
        <v>0</v>
      </c>
      <c r="F58" s="131">
        <f t="shared" si="6"/>
        <v>0</v>
      </c>
      <c r="G58" s="130">
        <f t="shared" si="7"/>
        <v>0</v>
      </c>
      <c r="H58" s="131">
        <f t="shared" si="8"/>
        <v>0</v>
      </c>
    </row>
    <row r="59" spans="1:8" ht="13" x14ac:dyDescent="0.3">
      <c r="A59" s="184" t="s">
        <v>9</v>
      </c>
      <c r="B59" s="62"/>
      <c r="C59" s="165">
        <f>SUM(C53:C58)</f>
        <v>100</v>
      </c>
      <c r="D59" s="185">
        <v>1</v>
      </c>
      <c r="E59" s="165">
        <f>SUM(E53:E58)</f>
        <v>169</v>
      </c>
      <c r="F59" s="185">
        <v>1</v>
      </c>
      <c r="G59" s="165">
        <f>SUM(G53:G58)</f>
        <v>269</v>
      </c>
      <c r="H59" s="180">
        <v>1</v>
      </c>
    </row>
    <row r="61" spans="1:8" x14ac:dyDescent="0.25">
      <c r="A61" s="55" t="s">
        <v>105</v>
      </c>
    </row>
  </sheetData>
  <mergeCells count="21">
    <mergeCell ref="A19:A20"/>
    <mergeCell ref="C50:F50"/>
    <mergeCell ref="E17:F17"/>
    <mergeCell ref="C51:D51"/>
    <mergeCell ref="E51:F51"/>
    <mergeCell ref="C25:D25"/>
    <mergeCell ref="C33:D33"/>
    <mergeCell ref="E33:F33"/>
    <mergeCell ref="G50:H50"/>
    <mergeCell ref="C32:F32"/>
    <mergeCell ref="G24:H24"/>
    <mergeCell ref="G32:H32"/>
    <mergeCell ref="E25:F25"/>
    <mergeCell ref="G5:H5"/>
    <mergeCell ref="G16:H16"/>
    <mergeCell ref="C24:F24"/>
    <mergeCell ref="C16:F16"/>
    <mergeCell ref="C17:D17"/>
    <mergeCell ref="C5:F5"/>
    <mergeCell ref="C6:D6"/>
    <mergeCell ref="E6:F6"/>
  </mergeCells>
  <phoneticPr fontId="6" type="noConversion"/>
  <pageMargins left="0.75" right="0.75" top="1" bottom="1" header="0.4921259845" footer="0.4921259845"/>
  <pageSetup paperSize="9" orientation="portrait" r:id="rId1"/>
  <headerFooter alignWithMargins="0"/>
  <ignoredErrors>
    <ignoredError sqref="G53:G58 G19:G20 G27:G2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87"/>
  <sheetViews>
    <sheetView workbookViewId="0">
      <selection activeCell="B42" sqref="B42"/>
    </sheetView>
  </sheetViews>
  <sheetFormatPr defaultRowHeight="12.5" x14ac:dyDescent="0.25"/>
  <cols>
    <col min="1" max="1" width="17.81640625" customWidth="1"/>
    <col min="2" max="2" width="67.36328125" bestFit="1" customWidth="1"/>
    <col min="3" max="17" width="9.08984375" style="58" customWidth="1"/>
    <col min="18" max="19" width="8.6328125" style="83" customWidth="1"/>
    <col min="20" max="20" width="8.453125" customWidth="1"/>
    <col min="21" max="21" width="8.6328125" customWidth="1"/>
    <col min="22" max="22" width="10.08984375" customWidth="1"/>
  </cols>
  <sheetData>
    <row r="1" spans="1:24" ht="14" x14ac:dyDescent="0.25">
      <c r="A1" s="3" t="s">
        <v>113</v>
      </c>
      <c r="U1" s="122"/>
    </row>
    <row r="2" spans="1:24" x14ac:dyDescent="0.25">
      <c r="A2" s="59" t="s">
        <v>107</v>
      </c>
    </row>
    <row r="3" spans="1:24" x14ac:dyDescent="0.25">
      <c r="A3" s="204">
        <v>46093</v>
      </c>
    </row>
    <row r="4" spans="1:24" x14ac:dyDescent="0.25">
      <c r="A4" s="204"/>
    </row>
    <row r="5" spans="1:24" ht="13" thickBot="1" x14ac:dyDescent="0.3">
      <c r="B5" s="55" t="s">
        <v>112</v>
      </c>
      <c r="R5" s="84"/>
      <c r="S5" s="84"/>
    </row>
    <row r="6" spans="1:24" x14ac:dyDescent="0.25">
      <c r="B6" s="63"/>
      <c r="C6" s="64" t="s">
        <v>70</v>
      </c>
      <c r="D6" s="64" t="s">
        <v>71</v>
      </c>
      <c r="E6" s="64" t="s">
        <v>72</v>
      </c>
      <c r="F6" s="64" t="s">
        <v>73</v>
      </c>
      <c r="G6" s="64" t="s">
        <v>74</v>
      </c>
      <c r="H6" s="64" t="s">
        <v>75</v>
      </c>
      <c r="I6" s="64" t="s">
        <v>76</v>
      </c>
      <c r="J6" s="64" t="s">
        <v>77</v>
      </c>
      <c r="K6" s="64" t="s">
        <v>78</v>
      </c>
      <c r="L6" s="64" t="s">
        <v>79</v>
      </c>
      <c r="M6" s="64" t="s">
        <v>80</v>
      </c>
      <c r="N6" s="64" t="s">
        <v>81</v>
      </c>
      <c r="O6" s="64" t="s">
        <v>82</v>
      </c>
      <c r="P6" s="64" t="s">
        <v>83</v>
      </c>
      <c r="Q6" s="70" t="s">
        <v>84</v>
      </c>
      <c r="R6" s="103" t="s">
        <v>91</v>
      </c>
      <c r="S6" s="99">
        <v>2019</v>
      </c>
      <c r="T6" s="99">
        <v>2020</v>
      </c>
      <c r="U6" s="166">
        <v>2021</v>
      </c>
      <c r="V6" s="99">
        <v>2022</v>
      </c>
      <c r="W6" s="199">
        <v>2023</v>
      </c>
      <c r="X6" s="199">
        <v>2024</v>
      </c>
    </row>
    <row r="7" spans="1:24" x14ac:dyDescent="0.25">
      <c r="B7" s="65" t="s">
        <v>4</v>
      </c>
      <c r="C7" s="66">
        <v>107</v>
      </c>
      <c r="D7" s="66">
        <v>110</v>
      </c>
      <c r="E7" s="66">
        <v>108</v>
      </c>
      <c r="F7" s="66">
        <v>110</v>
      </c>
      <c r="G7" s="66">
        <v>112</v>
      </c>
      <c r="H7" s="66">
        <v>109</v>
      </c>
      <c r="I7" s="66">
        <v>106</v>
      </c>
      <c r="J7" s="66">
        <v>107</v>
      </c>
      <c r="K7" s="66">
        <v>106</v>
      </c>
      <c r="L7" s="66">
        <v>106</v>
      </c>
      <c r="M7" s="66">
        <v>101</v>
      </c>
      <c r="N7" s="66">
        <v>105</v>
      </c>
      <c r="O7" s="66">
        <v>104</v>
      </c>
      <c r="P7" s="66">
        <v>104</v>
      </c>
      <c r="Q7" s="75">
        <v>100</v>
      </c>
      <c r="R7" s="104">
        <v>103</v>
      </c>
      <c r="S7" s="100">
        <v>104</v>
      </c>
      <c r="T7" s="100">
        <v>102</v>
      </c>
      <c r="U7" s="186">
        <v>107</v>
      </c>
      <c r="V7" s="100">
        <v>106</v>
      </c>
      <c r="W7" s="200">
        <v>99</v>
      </c>
      <c r="X7" s="200">
        <v>96</v>
      </c>
    </row>
    <row r="8" spans="1:24" x14ac:dyDescent="0.25">
      <c r="B8" s="65" t="s">
        <v>5</v>
      </c>
      <c r="C8" s="66">
        <v>328</v>
      </c>
      <c r="D8" s="66">
        <v>323</v>
      </c>
      <c r="E8" s="66">
        <v>309</v>
      </c>
      <c r="F8" s="66">
        <v>302</v>
      </c>
      <c r="G8" s="66">
        <v>287</v>
      </c>
      <c r="H8" s="66">
        <v>288</v>
      </c>
      <c r="I8" s="66">
        <v>225</v>
      </c>
      <c r="J8" s="66">
        <v>223</v>
      </c>
      <c r="K8" s="66">
        <v>227</v>
      </c>
      <c r="L8" s="66">
        <v>217</v>
      </c>
      <c r="M8" s="66">
        <v>210</v>
      </c>
      <c r="N8" s="66">
        <v>208</v>
      </c>
      <c r="O8" s="66">
        <v>197</v>
      </c>
      <c r="P8" s="66">
        <v>203</v>
      </c>
      <c r="Q8" s="75">
        <v>194</v>
      </c>
      <c r="R8" s="104">
        <v>194</v>
      </c>
      <c r="S8" s="100">
        <v>196</v>
      </c>
      <c r="T8" s="100">
        <v>197</v>
      </c>
      <c r="U8" s="186">
        <v>189</v>
      </c>
      <c r="V8" s="100">
        <v>190</v>
      </c>
      <c r="W8" s="200">
        <v>178</v>
      </c>
      <c r="X8" s="200">
        <v>169</v>
      </c>
    </row>
    <row r="9" spans="1:24" x14ac:dyDescent="0.25">
      <c r="B9" s="65" t="s">
        <v>85</v>
      </c>
      <c r="C9" s="66">
        <v>0</v>
      </c>
      <c r="D9" s="66">
        <v>0</v>
      </c>
      <c r="E9" s="66">
        <v>0</v>
      </c>
      <c r="F9" s="66">
        <v>0</v>
      </c>
      <c r="G9" s="66">
        <v>1</v>
      </c>
      <c r="H9" s="66">
        <v>1</v>
      </c>
      <c r="I9" s="66">
        <v>2</v>
      </c>
      <c r="J9" s="66">
        <v>2</v>
      </c>
      <c r="K9" s="66">
        <v>2</v>
      </c>
      <c r="L9" s="66">
        <v>1</v>
      </c>
      <c r="M9" s="66">
        <v>1</v>
      </c>
      <c r="N9" s="66">
        <v>1</v>
      </c>
      <c r="O9" s="66">
        <v>1</v>
      </c>
      <c r="P9" s="66">
        <v>1</v>
      </c>
      <c r="Q9" s="75">
        <v>1</v>
      </c>
      <c r="R9" s="104">
        <v>3</v>
      </c>
      <c r="S9" s="100">
        <v>4</v>
      </c>
      <c r="T9" s="100">
        <v>4</v>
      </c>
      <c r="U9" s="186">
        <v>4</v>
      </c>
      <c r="V9" s="100">
        <v>4</v>
      </c>
      <c r="W9" s="200">
        <v>3</v>
      </c>
      <c r="X9" s="200">
        <v>4</v>
      </c>
    </row>
    <row r="10" spans="1:24" ht="13.5" thickBot="1" x14ac:dyDescent="0.35">
      <c r="B10" s="76" t="s">
        <v>9</v>
      </c>
      <c r="C10" s="77">
        <v>435</v>
      </c>
      <c r="D10" s="77">
        <v>433</v>
      </c>
      <c r="E10" s="77">
        <v>417</v>
      </c>
      <c r="F10" s="77">
        <v>412</v>
      </c>
      <c r="G10" s="77">
        <v>400</v>
      </c>
      <c r="H10" s="77">
        <v>398</v>
      </c>
      <c r="I10" s="77">
        <v>333</v>
      </c>
      <c r="J10" s="77">
        <v>332</v>
      </c>
      <c r="K10" s="77">
        <v>335</v>
      </c>
      <c r="L10" s="77">
        <v>324</v>
      </c>
      <c r="M10" s="77">
        <v>312</v>
      </c>
      <c r="N10" s="77">
        <v>314</v>
      </c>
      <c r="O10" s="77">
        <v>302</v>
      </c>
      <c r="P10" s="77">
        <v>308</v>
      </c>
      <c r="Q10" s="78">
        <v>295</v>
      </c>
      <c r="R10" s="98">
        <v>300</v>
      </c>
      <c r="S10" s="164">
        <v>304</v>
      </c>
      <c r="T10" s="167">
        <v>303</v>
      </c>
      <c r="U10" s="187">
        <v>300</v>
      </c>
      <c r="V10" s="203">
        <v>300</v>
      </c>
      <c r="W10" s="202">
        <v>280</v>
      </c>
      <c r="X10" s="202">
        <v>269</v>
      </c>
    </row>
    <row r="11" spans="1:24" x14ac:dyDescent="0.25">
      <c r="B11" s="4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3" spans="1:24" ht="13" thickBot="1" x14ac:dyDescent="0.3">
      <c r="A13" s="55" t="s">
        <v>112</v>
      </c>
      <c r="R13" s="147"/>
      <c r="S13" s="147"/>
    </row>
    <row r="14" spans="1:24" x14ac:dyDescent="0.25">
      <c r="A14" s="63"/>
      <c r="B14" s="68"/>
      <c r="C14" s="64" t="s">
        <v>70</v>
      </c>
      <c r="D14" s="64" t="s">
        <v>71</v>
      </c>
      <c r="E14" s="64" t="s">
        <v>72</v>
      </c>
      <c r="F14" s="64" t="s">
        <v>73</v>
      </c>
      <c r="G14" s="64" t="s">
        <v>74</v>
      </c>
      <c r="H14" s="64" t="s">
        <v>75</v>
      </c>
      <c r="I14" s="64" t="s">
        <v>76</v>
      </c>
      <c r="J14" s="64" t="s">
        <v>77</v>
      </c>
      <c r="K14" s="64" t="s">
        <v>78</v>
      </c>
      <c r="L14" s="64" t="s">
        <v>79</v>
      </c>
      <c r="M14" s="64" t="s">
        <v>80</v>
      </c>
      <c r="N14" s="64" t="s">
        <v>81</v>
      </c>
      <c r="O14" s="64" t="s">
        <v>82</v>
      </c>
      <c r="P14" s="64" t="s">
        <v>83</v>
      </c>
      <c r="Q14" s="64" t="s">
        <v>84</v>
      </c>
      <c r="R14" s="99" t="s">
        <v>91</v>
      </c>
      <c r="S14" s="99">
        <v>2019</v>
      </c>
      <c r="T14" s="99">
        <v>2020</v>
      </c>
      <c r="U14" s="99">
        <v>2021</v>
      </c>
      <c r="V14" s="99">
        <v>2022</v>
      </c>
      <c r="W14" s="99">
        <v>2023</v>
      </c>
      <c r="X14" s="216">
        <v>2024</v>
      </c>
    </row>
    <row r="15" spans="1:24" x14ac:dyDescent="0.25">
      <c r="A15" s="65" t="s">
        <v>53</v>
      </c>
      <c r="B15" s="69" t="s">
        <v>19</v>
      </c>
      <c r="C15" s="66">
        <v>96</v>
      </c>
      <c r="D15" s="66">
        <v>101</v>
      </c>
      <c r="E15" s="66">
        <v>100</v>
      </c>
      <c r="F15" s="66">
        <v>102</v>
      </c>
      <c r="G15" s="66">
        <v>100</v>
      </c>
      <c r="H15" s="66">
        <v>102</v>
      </c>
      <c r="I15" s="66">
        <v>100</v>
      </c>
      <c r="J15" s="66">
        <v>98</v>
      </c>
      <c r="K15" s="66">
        <v>101</v>
      </c>
      <c r="L15" s="66">
        <v>99</v>
      </c>
      <c r="M15" s="66">
        <v>95</v>
      </c>
      <c r="N15" s="66">
        <v>95</v>
      </c>
      <c r="O15" s="66">
        <v>95</v>
      </c>
      <c r="P15" s="66">
        <v>97</v>
      </c>
      <c r="Q15" s="66">
        <v>92</v>
      </c>
      <c r="R15" s="100">
        <v>91</v>
      </c>
      <c r="S15" s="100">
        <v>90</v>
      </c>
      <c r="T15" s="100">
        <v>86</v>
      </c>
      <c r="U15" s="100">
        <v>94</v>
      </c>
      <c r="V15" s="100">
        <v>88</v>
      </c>
      <c r="W15" s="100">
        <v>83</v>
      </c>
      <c r="X15" s="217">
        <v>83</v>
      </c>
    </row>
    <row r="16" spans="1:24" x14ac:dyDescent="0.25">
      <c r="A16" s="65"/>
      <c r="B16" s="69" t="s">
        <v>86</v>
      </c>
      <c r="C16" s="66">
        <v>11</v>
      </c>
      <c r="D16" s="66">
        <v>9</v>
      </c>
      <c r="E16" s="66">
        <v>8</v>
      </c>
      <c r="F16" s="66">
        <v>8</v>
      </c>
      <c r="G16" s="66">
        <v>13</v>
      </c>
      <c r="H16" s="66">
        <v>8</v>
      </c>
      <c r="I16" s="66">
        <v>8</v>
      </c>
      <c r="J16" s="66">
        <v>11</v>
      </c>
      <c r="K16" s="66">
        <v>7</v>
      </c>
      <c r="L16" s="66">
        <v>8</v>
      </c>
      <c r="M16" s="66">
        <v>7</v>
      </c>
      <c r="N16" s="66">
        <v>11</v>
      </c>
      <c r="O16" s="66">
        <v>10</v>
      </c>
      <c r="P16" s="66">
        <v>8</v>
      </c>
      <c r="Q16" s="66">
        <v>9</v>
      </c>
      <c r="R16" s="100">
        <v>15</v>
      </c>
      <c r="S16" s="100">
        <v>18</v>
      </c>
      <c r="T16" s="100">
        <v>20</v>
      </c>
      <c r="U16" s="100">
        <v>17</v>
      </c>
      <c r="V16" s="100">
        <v>22</v>
      </c>
      <c r="W16" s="100">
        <v>19</v>
      </c>
      <c r="X16" s="217">
        <v>17</v>
      </c>
    </row>
    <row r="17" spans="1:33" s="18" customFormat="1" ht="13" x14ac:dyDescent="0.3">
      <c r="A17" s="80"/>
      <c r="B17" s="81" t="s">
        <v>9</v>
      </c>
      <c r="C17" s="82">
        <v>107</v>
      </c>
      <c r="D17" s="82">
        <v>110</v>
      </c>
      <c r="E17" s="82">
        <v>108</v>
      </c>
      <c r="F17" s="82">
        <v>110</v>
      </c>
      <c r="G17" s="82">
        <v>113</v>
      </c>
      <c r="H17" s="82">
        <v>110</v>
      </c>
      <c r="I17" s="82">
        <v>108</v>
      </c>
      <c r="J17" s="82">
        <v>109</v>
      </c>
      <c r="K17" s="82">
        <v>108</v>
      </c>
      <c r="L17" s="82">
        <v>107</v>
      </c>
      <c r="M17" s="82">
        <v>102</v>
      </c>
      <c r="N17" s="82">
        <v>106</v>
      </c>
      <c r="O17" s="82">
        <v>105</v>
      </c>
      <c r="P17" s="82">
        <v>105</v>
      </c>
      <c r="Q17" s="82">
        <v>101</v>
      </c>
      <c r="R17" s="101">
        <v>106</v>
      </c>
      <c r="S17" s="101">
        <f>S15+S16</f>
        <v>108</v>
      </c>
      <c r="T17" s="101">
        <v>106</v>
      </c>
      <c r="U17" s="101">
        <v>111</v>
      </c>
      <c r="V17" s="101">
        <v>110</v>
      </c>
      <c r="W17" s="101">
        <v>102</v>
      </c>
      <c r="X17" s="218">
        <v>100</v>
      </c>
      <c r="Z17"/>
      <c r="AA17"/>
      <c r="AB17"/>
      <c r="AC17"/>
      <c r="AD17"/>
      <c r="AE17"/>
      <c r="AF17"/>
    </row>
    <row r="18" spans="1:33" x14ac:dyDescent="0.25">
      <c r="A18" s="65" t="s">
        <v>5</v>
      </c>
      <c r="B18" s="69" t="s">
        <v>19</v>
      </c>
      <c r="C18" s="66">
        <v>299</v>
      </c>
      <c r="D18" s="66">
        <v>291</v>
      </c>
      <c r="E18" s="66">
        <v>287</v>
      </c>
      <c r="F18" s="66">
        <v>277</v>
      </c>
      <c r="G18" s="66">
        <v>261</v>
      </c>
      <c r="H18" s="66">
        <v>259</v>
      </c>
      <c r="I18" s="66">
        <v>203</v>
      </c>
      <c r="J18" s="66">
        <v>202</v>
      </c>
      <c r="K18" s="66">
        <v>209</v>
      </c>
      <c r="L18" s="66">
        <v>196</v>
      </c>
      <c r="M18" s="66">
        <v>195</v>
      </c>
      <c r="N18" s="66">
        <v>188</v>
      </c>
      <c r="O18" s="66">
        <v>180</v>
      </c>
      <c r="P18" s="66">
        <v>184</v>
      </c>
      <c r="Q18" s="66">
        <v>177</v>
      </c>
      <c r="R18" s="100">
        <v>178</v>
      </c>
      <c r="S18" s="100">
        <v>183</v>
      </c>
      <c r="T18" s="100">
        <v>185</v>
      </c>
      <c r="U18" s="201">
        <v>178</v>
      </c>
      <c r="V18" s="201">
        <v>178</v>
      </c>
      <c r="W18" s="201">
        <v>162</v>
      </c>
      <c r="X18" s="217">
        <v>156</v>
      </c>
    </row>
    <row r="19" spans="1:33" x14ac:dyDescent="0.25">
      <c r="A19" s="65"/>
      <c r="B19" s="69" t="s">
        <v>86</v>
      </c>
      <c r="C19" s="66">
        <v>29</v>
      </c>
      <c r="D19" s="66">
        <v>32</v>
      </c>
      <c r="E19" s="66">
        <v>22</v>
      </c>
      <c r="F19" s="66">
        <v>25</v>
      </c>
      <c r="G19" s="66">
        <v>26</v>
      </c>
      <c r="H19" s="66">
        <v>29</v>
      </c>
      <c r="I19" s="66">
        <v>22</v>
      </c>
      <c r="J19" s="66">
        <v>21</v>
      </c>
      <c r="K19" s="66">
        <v>18</v>
      </c>
      <c r="L19" s="66">
        <v>21</v>
      </c>
      <c r="M19" s="66">
        <v>15</v>
      </c>
      <c r="N19" s="66">
        <v>20</v>
      </c>
      <c r="O19" s="66">
        <v>17</v>
      </c>
      <c r="P19" s="66">
        <v>19</v>
      </c>
      <c r="Q19" s="66">
        <v>17</v>
      </c>
      <c r="R19" s="100">
        <v>16</v>
      </c>
      <c r="S19" s="100">
        <v>13</v>
      </c>
      <c r="T19" s="100">
        <v>12</v>
      </c>
      <c r="U19" s="100">
        <v>11</v>
      </c>
      <c r="V19" s="100">
        <v>12</v>
      </c>
      <c r="W19" s="100">
        <v>16</v>
      </c>
      <c r="X19" s="217">
        <v>13</v>
      </c>
    </row>
    <row r="20" spans="1:33" s="18" customFormat="1" ht="13" x14ac:dyDescent="0.3">
      <c r="A20" s="80"/>
      <c r="B20" s="81" t="s">
        <v>9</v>
      </c>
      <c r="C20" s="82">
        <v>328</v>
      </c>
      <c r="D20" s="82">
        <v>323</v>
      </c>
      <c r="E20" s="82">
        <v>309</v>
      </c>
      <c r="F20" s="82">
        <v>302</v>
      </c>
      <c r="G20" s="82">
        <v>287</v>
      </c>
      <c r="H20" s="82">
        <v>288</v>
      </c>
      <c r="I20" s="82">
        <v>225</v>
      </c>
      <c r="J20" s="82">
        <v>223</v>
      </c>
      <c r="K20" s="82">
        <v>227</v>
      </c>
      <c r="L20" s="82">
        <v>217</v>
      </c>
      <c r="M20" s="82">
        <v>210</v>
      </c>
      <c r="N20" s="82">
        <v>208</v>
      </c>
      <c r="O20" s="82">
        <v>197</v>
      </c>
      <c r="P20" s="82">
        <v>203</v>
      </c>
      <c r="Q20" s="82">
        <v>194</v>
      </c>
      <c r="R20" s="101">
        <v>194</v>
      </c>
      <c r="S20" s="101">
        <f>S18+S19</f>
        <v>196</v>
      </c>
      <c r="T20" s="101">
        <v>197</v>
      </c>
      <c r="U20" s="101">
        <v>189</v>
      </c>
      <c r="V20" s="101">
        <v>190</v>
      </c>
      <c r="W20" s="101">
        <v>178</v>
      </c>
      <c r="X20" s="218">
        <v>169</v>
      </c>
      <c r="Z20"/>
      <c r="AA20"/>
      <c r="AB20"/>
      <c r="AC20"/>
      <c r="AD20"/>
      <c r="AE20"/>
      <c r="AF20"/>
    </row>
    <row r="21" spans="1:33" x14ac:dyDescent="0.25">
      <c r="A21" s="65" t="s">
        <v>9</v>
      </c>
      <c r="B21" s="69" t="s">
        <v>19</v>
      </c>
      <c r="C21" s="66">
        <v>395</v>
      </c>
      <c r="D21" s="66">
        <v>392</v>
      </c>
      <c r="E21" s="66">
        <v>387</v>
      </c>
      <c r="F21" s="66">
        <v>379</v>
      </c>
      <c r="G21" s="66">
        <v>361</v>
      </c>
      <c r="H21" s="66">
        <v>361</v>
      </c>
      <c r="I21" s="66">
        <v>303</v>
      </c>
      <c r="J21" s="66">
        <v>300</v>
      </c>
      <c r="K21" s="66">
        <v>310</v>
      </c>
      <c r="L21" s="66">
        <v>295</v>
      </c>
      <c r="M21" s="66">
        <v>290</v>
      </c>
      <c r="N21" s="66">
        <v>283</v>
      </c>
      <c r="O21" s="66">
        <v>275</v>
      </c>
      <c r="P21" s="66">
        <v>281</v>
      </c>
      <c r="Q21" s="66">
        <v>269</v>
      </c>
      <c r="R21" s="100">
        <v>269</v>
      </c>
      <c r="S21" s="100">
        <f>S15+S18</f>
        <v>273</v>
      </c>
      <c r="T21" s="100">
        <v>271</v>
      </c>
      <c r="U21" s="100">
        <v>272</v>
      </c>
      <c r="V21" s="100">
        <v>266</v>
      </c>
      <c r="W21" s="100">
        <v>245</v>
      </c>
      <c r="X21" s="217">
        <v>239</v>
      </c>
    </row>
    <row r="22" spans="1:33" x14ac:dyDescent="0.25">
      <c r="A22" s="65"/>
      <c r="B22" s="69" t="s">
        <v>86</v>
      </c>
      <c r="C22" s="66">
        <v>40</v>
      </c>
      <c r="D22" s="66">
        <v>41</v>
      </c>
      <c r="E22" s="66">
        <v>30</v>
      </c>
      <c r="F22" s="66">
        <v>33</v>
      </c>
      <c r="G22" s="66">
        <v>39</v>
      </c>
      <c r="H22" s="66">
        <v>37</v>
      </c>
      <c r="I22" s="66">
        <v>30</v>
      </c>
      <c r="J22" s="66">
        <v>32</v>
      </c>
      <c r="K22" s="66">
        <v>25</v>
      </c>
      <c r="L22" s="66">
        <v>29</v>
      </c>
      <c r="M22" s="66">
        <v>22</v>
      </c>
      <c r="N22" s="66">
        <v>31</v>
      </c>
      <c r="O22" s="66">
        <v>27</v>
      </c>
      <c r="P22" s="66">
        <v>27</v>
      </c>
      <c r="Q22" s="66">
        <v>26</v>
      </c>
      <c r="R22" s="100">
        <v>31</v>
      </c>
      <c r="S22" s="100">
        <f>S16+S19</f>
        <v>31</v>
      </c>
      <c r="T22" s="100">
        <v>32</v>
      </c>
      <c r="U22" s="100">
        <v>28</v>
      </c>
      <c r="V22" s="100">
        <v>34</v>
      </c>
      <c r="W22" s="100">
        <v>35</v>
      </c>
      <c r="X22" s="217">
        <v>30</v>
      </c>
    </row>
    <row r="23" spans="1:33" s="18" customFormat="1" ht="13.5" thickBot="1" x14ac:dyDescent="0.35">
      <c r="A23" s="76"/>
      <c r="B23" s="79" t="s">
        <v>9</v>
      </c>
      <c r="C23" s="77">
        <v>435</v>
      </c>
      <c r="D23" s="77">
        <v>433</v>
      </c>
      <c r="E23" s="77">
        <v>417</v>
      </c>
      <c r="F23" s="77">
        <v>412</v>
      </c>
      <c r="G23" s="77">
        <v>400</v>
      </c>
      <c r="H23" s="77">
        <v>398</v>
      </c>
      <c r="I23" s="77">
        <v>333</v>
      </c>
      <c r="J23" s="77">
        <v>332</v>
      </c>
      <c r="K23" s="77">
        <v>335</v>
      </c>
      <c r="L23" s="77">
        <v>324</v>
      </c>
      <c r="M23" s="77">
        <v>312</v>
      </c>
      <c r="N23" s="77">
        <v>314</v>
      </c>
      <c r="O23" s="77">
        <v>302</v>
      </c>
      <c r="P23" s="77">
        <v>308</v>
      </c>
      <c r="Q23" s="77">
        <v>295</v>
      </c>
      <c r="R23" s="102">
        <v>300</v>
      </c>
      <c r="S23" s="102">
        <f>S21+S22</f>
        <v>304</v>
      </c>
      <c r="T23" s="102">
        <v>303</v>
      </c>
      <c r="U23" s="203">
        <v>300</v>
      </c>
      <c r="V23" s="203">
        <v>300</v>
      </c>
      <c r="W23" s="203">
        <v>280</v>
      </c>
      <c r="X23" s="219">
        <v>269</v>
      </c>
      <c r="Y23"/>
      <c r="Z23"/>
      <c r="AA23"/>
      <c r="AB23"/>
      <c r="AC23"/>
      <c r="AD23"/>
      <c r="AE23"/>
      <c r="AF23"/>
      <c r="AG23"/>
    </row>
    <row r="24" spans="1:33" x14ac:dyDescent="0.25">
      <c r="A24" t="s">
        <v>87</v>
      </c>
      <c r="B24" s="4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33" x14ac:dyDescent="0.25">
      <c r="B25" s="4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7" spans="1:33" x14ac:dyDescent="0.25">
      <c r="A27" s="55" t="s">
        <v>112</v>
      </c>
      <c r="R27" s="147"/>
      <c r="S27" s="147"/>
    </row>
    <row r="28" spans="1:33" x14ac:dyDescent="0.25">
      <c r="A28" s="66"/>
      <c r="B28" s="66"/>
      <c r="C28" s="66" t="s">
        <v>70</v>
      </c>
      <c r="D28" s="66" t="s">
        <v>71</v>
      </c>
      <c r="E28" s="66" t="s">
        <v>72</v>
      </c>
      <c r="F28" s="66" t="s">
        <v>73</v>
      </c>
      <c r="G28" s="66" t="s">
        <v>74</v>
      </c>
      <c r="H28" s="66" t="s">
        <v>75</v>
      </c>
      <c r="I28" s="66" t="s">
        <v>76</v>
      </c>
      <c r="J28" s="66" t="s">
        <v>77</v>
      </c>
      <c r="K28" s="66" t="s">
        <v>78</v>
      </c>
      <c r="L28" s="66" t="s">
        <v>79</v>
      </c>
      <c r="M28" s="66" t="s">
        <v>80</v>
      </c>
      <c r="N28" s="66" t="s">
        <v>81</v>
      </c>
      <c r="O28" s="66" t="s">
        <v>82</v>
      </c>
      <c r="P28" s="66" t="s">
        <v>83</v>
      </c>
      <c r="Q28" s="66" t="s">
        <v>84</v>
      </c>
      <c r="R28" s="100" t="s">
        <v>91</v>
      </c>
      <c r="S28" s="100">
        <v>2019</v>
      </c>
      <c r="T28" s="100">
        <v>2020</v>
      </c>
      <c r="U28" s="100">
        <v>2021</v>
      </c>
      <c r="V28" s="100">
        <v>2022</v>
      </c>
      <c r="W28" s="100">
        <v>2023</v>
      </c>
      <c r="X28" s="215">
        <v>2024</v>
      </c>
    </row>
    <row r="29" spans="1:33" x14ac:dyDescent="0.25">
      <c r="A29" s="66" t="s">
        <v>53</v>
      </c>
      <c r="B29" s="222" t="s">
        <v>88</v>
      </c>
      <c r="C29" s="66">
        <v>0</v>
      </c>
      <c r="D29" s="66"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100">
        <v>0</v>
      </c>
      <c r="V29" s="100">
        <v>0</v>
      </c>
      <c r="W29" s="100">
        <v>0</v>
      </c>
      <c r="X29" s="66">
        <v>0</v>
      </c>
    </row>
    <row r="30" spans="1:33" x14ac:dyDescent="0.25">
      <c r="A30" s="66"/>
      <c r="B30" s="222" t="s">
        <v>54</v>
      </c>
      <c r="C30" s="66">
        <v>5</v>
      </c>
      <c r="D30" s="66">
        <v>6</v>
      </c>
      <c r="E30" s="66">
        <v>6</v>
      </c>
      <c r="F30" s="66">
        <v>7</v>
      </c>
      <c r="G30" s="66">
        <v>8</v>
      </c>
      <c r="H30" s="66">
        <v>7</v>
      </c>
      <c r="I30" s="66">
        <v>6</v>
      </c>
      <c r="J30" s="66">
        <v>5</v>
      </c>
      <c r="K30" s="66">
        <v>6</v>
      </c>
      <c r="L30" s="66">
        <v>6</v>
      </c>
      <c r="M30" s="66">
        <v>6</v>
      </c>
      <c r="N30" s="66">
        <v>7</v>
      </c>
      <c r="O30" s="66">
        <v>6</v>
      </c>
      <c r="P30" s="66">
        <v>7</v>
      </c>
      <c r="Q30" s="66">
        <v>6</v>
      </c>
      <c r="R30" s="100">
        <v>9</v>
      </c>
      <c r="S30" s="100">
        <v>8</v>
      </c>
      <c r="T30" s="100">
        <v>8</v>
      </c>
      <c r="U30" s="100">
        <v>7</v>
      </c>
      <c r="V30" s="100">
        <v>11</v>
      </c>
      <c r="W30" s="100">
        <v>9</v>
      </c>
      <c r="X30" s="66">
        <v>11</v>
      </c>
    </row>
    <row r="31" spans="1:33" x14ac:dyDescent="0.25">
      <c r="A31" s="66"/>
      <c r="B31" s="66" t="s">
        <v>55</v>
      </c>
      <c r="C31" s="66">
        <v>25</v>
      </c>
      <c r="D31" s="66">
        <v>21</v>
      </c>
      <c r="E31" s="66">
        <v>16</v>
      </c>
      <c r="F31" s="66">
        <v>20</v>
      </c>
      <c r="G31" s="66">
        <v>17</v>
      </c>
      <c r="H31" s="66">
        <v>15</v>
      </c>
      <c r="I31" s="66">
        <v>17</v>
      </c>
      <c r="J31" s="66">
        <v>22</v>
      </c>
      <c r="K31" s="66">
        <v>21</v>
      </c>
      <c r="L31" s="66">
        <v>22</v>
      </c>
      <c r="M31" s="66">
        <v>26</v>
      </c>
      <c r="N31" s="66">
        <v>25</v>
      </c>
      <c r="O31" s="66">
        <v>27</v>
      </c>
      <c r="P31" s="66">
        <v>30</v>
      </c>
      <c r="Q31" s="66">
        <v>31</v>
      </c>
      <c r="R31" s="100">
        <v>36</v>
      </c>
      <c r="S31" s="100">
        <v>35</v>
      </c>
      <c r="T31" s="100">
        <v>29</v>
      </c>
      <c r="U31" s="100">
        <v>35</v>
      </c>
      <c r="V31" s="100">
        <v>34</v>
      </c>
      <c r="W31" s="100">
        <v>24</v>
      </c>
      <c r="X31" s="66">
        <v>21</v>
      </c>
    </row>
    <row r="32" spans="1:33" x14ac:dyDescent="0.25">
      <c r="A32" s="66"/>
      <c r="B32" s="66" t="s">
        <v>56</v>
      </c>
      <c r="C32" s="66">
        <v>64</v>
      </c>
      <c r="D32" s="66">
        <v>66</v>
      </c>
      <c r="E32" s="66">
        <v>68</v>
      </c>
      <c r="F32" s="66">
        <v>62</v>
      </c>
      <c r="G32" s="66">
        <v>64</v>
      </c>
      <c r="H32" s="66">
        <v>59</v>
      </c>
      <c r="I32" s="66">
        <v>51</v>
      </c>
      <c r="J32" s="66">
        <v>49</v>
      </c>
      <c r="K32" s="66">
        <v>48</v>
      </c>
      <c r="L32" s="66">
        <v>45</v>
      </c>
      <c r="M32" s="66">
        <v>40</v>
      </c>
      <c r="N32" s="66">
        <v>37</v>
      </c>
      <c r="O32" s="66">
        <v>39</v>
      </c>
      <c r="P32" s="66">
        <v>36</v>
      </c>
      <c r="Q32" s="66">
        <v>39</v>
      </c>
      <c r="R32" s="100">
        <v>45</v>
      </c>
      <c r="S32" s="100">
        <v>43</v>
      </c>
      <c r="T32" s="100">
        <v>46</v>
      </c>
      <c r="U32" s="201">
        <v>43</v>
      </c>
      <c r="V32" s="201">
        <v>44</v>
      </c>
      <c r="W32" s="201">
        <v>45</v>
      </c>
      <c r="X32" s="66">
        <v>45</v>
      </c>
    </row>
    <row r="33" spans="1:34" x14ac:dyDescent="0.25">
      <c r="A33" s="66"/>
      <c r="B33" s="222" t="s">
        <v>103</v>
      </c>
      <c r="C33" s="66">
        <v>13</v>
      </c>
      <c r="D33" s="66">
        <v>17</v>
      </c>
      <c r="E33" s="66">
        <v>18</v>
      </c>
      <c r="F33" s="66">
        <v>21</v>
      </c>
      <c r="G33" s="66">
        <v>24</v>
      </c>
      <c r="H33" s="66">
        <v>29</v>
      </c>
      <c r="I33" s="66">
        <v>34</v>
      </c>
      <c r="J33" s="66">
        <v>33</v>
      </c>
      <c r="K33" s="66">
        <v>33</v>
      </c>
      <c r="L33" s="66">
        <v>34</v>
      </c>
      <c r="M33" s="66">
        <v>30</v>
      </c>
      <c r="N33" s="66">
        <v>37</v>
      </c>
      <c r="O33" s="66">
        <v>33</v>
      </c>
      <c r="P33" s="66">
        <v>32</v>
      </c>
      <c r="Q33" s="66">
        <v>25</v>
      </c>
      <c r="R33" s="100">
        <v>16</v>
      </c>
      <c r="S33" s="100">
        <v>22</v>
      </c>
      <c r="T33" s="100">
        <v>23</v>
      </c>
      <c r="U33" s="100">
        <v>26</v>
      </c>
      <c r="V33" s="100">
        <v>21</v>
      </c>
      <c r="W33" s="100">
        <v>24</v>
      </c>
      <c r="X33" s="66">
        <v>23</v>
      </c>
    </row>
    <row r="34" spans="1:34" s="18" customFormat="1" ht="13" x14ac:dyDescent="0.3">
      <c r="A34" s="82"/>
      <c r="B34" s="82" t="s">
        <v>9</v>
      </c>
      <c r="C34" s="82">
        <v>107</v>
      </c>
      <c r="D34" s="82">
        <v>110</v>
      </c>
      <c r="E34" s="82">
        <v>108</v>
      </c>
      <c r="F34" s="82">
        <v>110</v>
      </c>
      <c r="G34" s="82">
        <v>113</v>
      </c>
      <c r="H34" s="82">
        <v>110</v>
      </c>
      <c r="I34" s="82">
        <v>108</v>
      </c>
      <c r="J34" s="82">
        <v>109</v>
      </c>
      <c r="K34" s="82">
        <v>108</v>
      </c>
      <c r="L34" s="82">
        <v>107</v>
      </c>
      <c r="M34" s="82">
        <v>102</v>
      </c>
      <c r="N34" s="82">
        <v>106</v>
      </c>
      <c r="O34" s="82">
        <v>105</v>
      </c>
      <c r="P34" s="82">
        <v>105</v>
      </c>
      <c r="Q34" s="82">
        <v>101</v>
      </c>
      <c r="R34" s="101">
        <v>106</v>
      </c>
      <c r="S34" s="101">
        <v>108</v>
      </c>
      <c r="T34" s="101">
        <v>106</v>
      </c>
      <c r="U34" s="101">
        <v>111</v>
      </c>
      <c r="V34" s="101">
        <v>110</v>
      </c>
      <c r="W34" s="101">
        <v>102</v>
      </c>
      <c r="X34" s="82">
        <v>100</v>
      </c>
      <c r="Y34"/>
      <c r="Z34"/>
      <c r="AA34"/>
      <c r="AB34"/>
      <c r="AC34"/>
      <c r="AD34"/>
      <c r="AE34"/>
      <c r="AF34"/>
      <c r="AG34"/>
      <c r="AH34"/>
    </row>
    <row r="35" spans="1:34" x14ac:dyDescent="0.25">
      <c r="A35" s="66" t="s">
        <v>5</v>
      </c>
      <c r="B35" s="66" t="s">
        <v>88</v>
      </c>
      <c r="C35" s="66">
        <v>3</v>
      </c>
      <c r="D35" s="66">
        <v>3</v>
      </c>
      <c r="E35" s="66">
        <v>2</v>
      </c>
      <c r="F35" s="66">
        <v>0</v>
      </c>
      <c r="G35" s="66">
        <v>0</v>
      </c>
      <c r="H35" s="66">
        <v>0</v>
      </c>
      <c r="I35" s="66">
        <v>2</v>
      </c>
      <c r="J35" s="66">
        <v>1</v>
      </c>
      <c r="K35" s="66">
        <v>2</v>
      </c>
      <c r="L35" s="66">
        <v>2</v>
      </c>
      <c r="M35" s="66">
        <v>3</v>
      </c>
      <c r="N35" s="66">
        <v>1</v>
      </c>
      <c r="O35" s="66">
        <v>2</v>
      </c>
      <c r="P35" s="66">
        <v>1</v>
      </c>
      <c r="Q35" s="66">
        <v>0</v>
      </c>
      <c r="R35" s="100">
        <v>4</v>
      </c>
      <c r="S35" s="100">
        <v>7</v>
      </c>
      <c r="T35" s="100">
        <v>4</v>
      </c>
      <c r="U35" s="100">
        <v>2</v>
      </c>
      <c r="V35" s="100">
        <v>2</v>
      </c>
      <c r="W35" s="100">
        <v>1</v>
      </c>
      <c r="X35" s="66">
        <v>0</v>
      </c>
    </row>
    <row r="36" spans="1:34" x14ac:dyDescent="0.25">
      <c r="A36" s="66"/>
      <c r="B36" s="66" t="s">
        <v>54</v>
      </c>
      <c r="C36" s="66">
        <v>38</v>
      </c>
      <c r="D36" s="66">
        <v>34</v>
      </c>
      <c r="E36" s="66">
        <v>38</v>
      </c>
      <c r="F36" s="66">
        <v>31</v>
      </c>
      <c r="G36" s="66">
        <v>31</v>
      </c>
      <c r="H36" s="66">
        <v>28</v>
      </c>
      <c r="I36" s="66">
        <v>22</v>
      </c>
      <c r="J36" s="66">
        <v>24</v>
      </c>
      <c r="K36" s="66">
        <v>26</v>
      </c>
      <c r="L36" s="66">
        <v>27</v>
      </c>
      <c r="M36" s="66">
        <v>23</v>
      </c>
      <c r="N36" s="66">
        <v>22</v>
      </c>
      <c r="O36" s="66">
        <v>23</v>
      </c>
      <c r="P36" s="66">
        <v>27</v>
      </c>
      <c r="Q36" s="66">
        <v>24</v>
      </c>
      <c r="R36" s="100">
        <v>29</v>
      </c>
      <c r="S36" s="100">
        <v>31</v>
      </c>
      <c r="T36" s="100">
        <v>32</v>
      </c>
      <c r="U36" s="100">
        <v>32</v>
      </c>
      <c r="V36" s="100">
        <v>29</v>
      </c>
      <c r="W36" s="100">
        <v>17</v>
      </c>
      <c r="X36" s="66">
        <v>16</v>
      </c>
    </row>
    <row r="37" spans="1:34" x14ac:dyDescent="0.25">
      <c r="A37" s="66"/>
      <c r="B37" s="66" t="s">
        <v>55</v>
      </c>
      <c r="C37" s="66">
        <v>88</v>
      </c>
      <c r="D37" s="66">
        <v>78</v>
      </c>
      <c r="E37" s="66">
        <v>75</v>
      </c>
      <c r="F37" s="66">
        <v>80</v>
      </c>
      <c r="G37" s="66">
        <v>66</v>
      </c>
      <c r="H37" s="66">
        <v>60</v>
      </c>
      <c r="I37" s="66">
        <v>44</v>
      </c>
      <c r="J37" s="66">
        <v>41</v>
      </c>
      <c r="K37" s="66">
        <v>44</v>
      </c>
      <c r="L37" s="66">
        <v>46</v>
      </c>
      <c r="M37" s="66">
        <v>43</v>
      </c>
      <c r="N37" s="66">
        <v>46</v>
      </c>
      <c r="O37" s="66">
        <v>48</v>
      </c>
      <c r="P37" s="66">
        <v>51</v>
      </c>
      <c r="Q37" s="66">
        <v>52</v>
      </c>
      <c r="R37" s="100">
        <v>53</v>
      </c>
      <c r="S37" s="100">
        <v>48</v>
      </c>
      <c r="T37" s="100">
        <v>37</v>
      </c>
      <c r="U37" s="201">
        <v>44</v>
      </c>
      <c r="V37" s="201">
        <v>54</v>
      </c>
      <c r="W37" s="201">
        <v>49</v>
      </c>
      <c r="X37" s="66">
        <v>41</v>
      </c>
    </row>
    <row r="38" spans="1:34" x14ac:dyDescent="0.25">
      <c r="A38" s="66"/>
      <c r="B38" s="66" t="s">
        <v>56</v>
      </c>
      <c r="C38" s="66">
        <v>169</v>
      </c>
      <c r="D38" s="66">
        <v>182</v>
      </c>
      <c r="E38" s="66">
        <v>163</v>
      </c>
      <c r="F38" s="66">
        <v>154</v>
      </c>
      <c r="G38" s="66">
        <v>141</v>
      </c>
      <c r="H38" s="66">
        <v>132</v>
      </c>
      <c r="I38" s="66">
        <v>110</v>
      </c>
      <c r="J38" s="66">
        <v>103</v>
      </c>
      <c r="K38" s="66">
        <v>97</v>
      </c>
      <c r="L38" s="66">
        <v>83</v>
      </c>
      <c r="M38" s="66">
        <v>83</v>
      </c>
      <c r="N38" s="66">
        <v>81</v>
      </c>
      <c r="O38" s="66">
        <v>75</v>
      </c>
      <c r="P38" s="66">
        <v>74</v>
      </c>
      <c r="Q38" s="66">
        <v>73</v>
      </c>
      <c r="R38" s="100">
        <v>70</v>
      </c>
      <c r="S38" s="100">
        <v>76</v>
      </c>
      <c r="T38" s="100">
        <v>79</v>
      </c>
      <c r="U38" s="100">
        <v>66</v>
      </c>
      <c r="V38" s="100">
        <v>67</v>
      </c>
      <c r="W38" s="100">
        <v>63</v>
      </c>
      <c r="X38" s="66">
        <v>74</v>
      </c>
    </row>
    <row r="39" spans="1:34" x14ac:dyDescent="0.25">
      <c r="A39" s="66"/>
      <c r="B39" s="222" t="s">
        <v>103</v>
      </c>
      <c r="C39" s="66">
        <v>30</v>
      </c>
      <c r="D39" s="66">
        <v>26</v>
      </c>
      <c r="E39" s="66">
        <v>31</v>
      </c>
      <c r="F39" s="66">
        <v>37</v>
      </c>
      <c r="G39" s="66">
        <v>49</v>
      </c>
      <c r="H39" s="66">
        <v>68</v>
      </c>
      <c r="I39" s="66">
        <v>47</v>
      </c>
      <c r="J39" s="66">
        <v>54</v>
      </c>
      <c r="K39" s="66">
        <v>58</v>
      </c>
      <c r="L39" s="66">
        <v>59</v>
      </c>
      <c r="M39" s="66">
        <v>58</v>
      </c>
      <c r="N39" s="66">
        <v>58</v>
      </c>
      <c r="O39" s="66">
        <v>49</v>
      </c>
      <c r="P39" s="66">
        <v>50</v>
      </c>
      <c r="Q39" s="66">
        <v>45</v>
      </c>
      <c r="R39" s="100">
        <v>38</v>
      </c>
      <c r="S39" s="100">
        <v>34</v>
      </c>
      <c r="T39" s="100">
        <v>45</v>
      </c>
      <c r="U39" s="100">
        <v>45</v>
      </c>
      <c r="V39" s="100">
        <v>38</v>
      </c>
      <c r="W39" s="100">
        <v>48</v>
      </c>
      <c r="X39" s="66">
        <v>38</v>
      </c>
    </row>
    <row r="40" spans="1:34" s="18" customFormat="1" ht="13" x14ac:dyDescent="0.3">
      <c r="A40" s="82"/>
      <c r="B40" s="82" t="s">
        <v>9</v>
      </c>
      <c r="C40" s="82">
        <v>328</v>
      </c>
      <c r="D40" s="82">
        <v>323</v>
      </c>
      <c r="E40" s="82">
        <v>309</v>
      </c>
      <c r="F40" s="82">
        <v>302</v>
      </c>
      <c r="G40" s="82">
        <v>287</v>
      </c>
      <c r="H40" s="82">
        <v>288</v>
      </c>
      <c r="I40" s="82">
        <v>225</v>
      </c>
      <c r="J40" s="82">
        <v>223</v>
      </c>
      <c r="K40" s="82">
        <v>227</v>
      </c>
      <c r="L40" s="82">
        <v>217</v>
      </c>
      <c r="M40" s="82">
        <v>210</v>
      </c>
      <c r="N40" s="82">
        <v>208</v>
      </c>
      <c r="O40" s="82">
        <v>197</v>
      </c>
      <c r="P40" s="82">
        <v>203</v>
      </c>
      <c r="Q40" s="82">
        <v>194</v>
      </c>
      <c r="R40" s="101">
        <v>194</v>
      </c>
      <c r="S40" s="101">
        <v>196</v>
      </c>
      <c r="T40" s="101">
        <v>197</v>
      </c>
      <c r="U40" s="101">
        <v>189</v>
      </c>
      <c r="V40" s="101">
        <v>190</v>
      </c>
      <c r="W40" s="101">
        <v>178</v>
      </c>
      <c r="X40" s="82">
        <v>169</v>
      </c>
      <c r="Y40"/>
      <c r="Z40"/>
      <c r="AA40"/>
      <c r="AB40"/>
      <c r="AC40"/>
      <c r="AD40"/>
      <c r="AE40"/>
      <c r="AF40"/>
      <c r="AG40"/>
      <c r="AH40"/>
    </row>
    <row r="41" spans="1:34" x14ac:dyDescent="0.25">
      <c r="A41" s="66" t="s">
        <v>9</v>
      </c>
      <c r="B41" s="66" t="s">
        <v>88</v>
      </c>
      <c r="C41" s="66">
        <v>3</v>
      </c>
      <c r="D41" s="66">
        <v>3</v>
      </c>
      <c r="E41" s="66">
        <v>2</v>
      </c>
      <c r="F41" s="66">
        <v>0</v>
      </c>
      <c r="G41" s="66">
        <v>0</v>
      </c>
      <c r="H41" s="66">
        <v>0</v>
      </c>
      <c r="I41" s="66">
        <v>2</v>
      </c>
      <c r="J41" s="66">
        <v>1</v>
      </c>
      <c r="K41" s="66">
        <v>2</v>
      </c>
      <c r="L41" s="66">
        <v>2</v>
      </c>
      <c r="M41" s="66">
        <v>3</v>
      </c>
      <c r="N41" s="66">
        <v>1</v>
      </c>
      <c r="O41" s="66">
        <v>2</v>
      </c>
      <c r="P41" s="66">
        <v>1</v>
      </c>
      <c r="Q41" s="66">
        <v>0</v>
      </c>
      <c r="R41" s="100">
        <v>4</v>
      </c>
      <c r="S41" s="100">
        <v>7</v>
      </c>
      <c r="T41" s="100">
        <v>4</v>
      </c>
      <c r="U41" s="100">
        <v>2</v>
      </c>
      <c r="V41" s="100">
        <v>2</v>
      </c>
      <c r="W41" s="100">
        <v>1</v>
      </c>
      <c r="X41" s="66">
        <v>0</v>
      </c>
    </row>
    <row r="42" spans="1:34" x14ac:dyDescent="0.25">
      <c r="A42" s="66"/>
      <c r="B42" s="66" t="s">
        <v>54</v>
      </c>
      <c r="C42" s="66">
        <v>43</v>
      </c>
      <c r="D42" s="66">
        <v>40</v>
      </c>
      <c r="E42" s="66">
        <v>44</v>
      </c>
      <c r="F42" s="66">
        <v>38</v>
      </c>
      <c r="G42" s="66">
        <v>39</v>
      </c>
      <c r="H42" s="66">
        <v>35</v>
      </c>
      <c r="I42" s="66">
        <v>28</v>
      </c>
      <c r="J42" s="66">
        <v>29</v>
      </c>
      <c r="K42" s="66">
        <v>32</v>
      </c>
      <c r="L42" s="66">
        <v>33</v>
      </c>
      <c r="M42" s="66">
        <v>29</v>
      </c>
      <c r="N42" s="66">
        <v>29</v>
      </c>
      <c r="O42" s="66">
        <v>29</v>
      </c>
      <c r="P42" s="66">
        <v>34</v>
      </c>
      <c r="Q42" s="66">
        <v>30</v>
      </c>
      <c r="R42" s="100">
        <v>38</v>
      </c>
      <c r="S42" s="100">
        <v>39</v>
      </c>
      <c r="T42" s="100">
        <v>40</v>
      </c>
      <c r="U42" s="201">
        <v>39</v>
      </c>
      <c r="V42" s="201">
        <v>40</v>
      </c>
      <c r="W42" s="201">
        <v>26</v>
      </c>
      <c r="X42" s="66">
        <v>27</v>
      </c>
    </row>
    <row r="43" spans="1:34" x14ac:dyDescent="0.25">
      <c r="A43" s="66"/>
      <c r="B43" s="66" t="s">
        <v>55</v>
      </c>
      <c r="C43" s="66">
        <v>113</v>
      </c>
      <c r="D43" s="66">
        <v>99</v>
      </c>
      <c r="E43" s="66">
        <v>91</v>
      </c>
      <c r="F43" s="66">
        <v>100</v>
      </c>
      <c r="G43" s="66">
        <v>83</v>
      </c>
      <c r="H43" s="66">
        <v>75</v>
      </c>
      <c r="I43" s="66">
        <v>61</v>
      </c>
      <c r="J43" s="66">
        <v>63</v>
      </c>
      <c r="K43" s="66">
        <v>65</v>
      </c>
      <c r="L43" s="66">
        <v>68</v>
      </c>
      <c r="M43" s="66">
        <v>69</v>
      </c>
      <c r="N43" s="66">
        <v>71</v>
      </c>
      <c r="O43" s="66">
        <v>75</v>
      </c>
      <c r="P43" s="66">
        <v>81</v>
      </c>
      <c r="Q43" s="66">
        <v>83</v>
      </c>
      <c r="R43" s="100">
        <v>89</v>
      </c>
      <c r="S43" s="100">
        <v>83</v>
      </c>
      <c r="T43" s="100">
        <v>66</v>
      </c>
      <c r="U43" s="100">
        <v>79</v>
      </c>
      <c r="V43" s="100">
        <v>88</v>
      </c>
      <c r="W43" s="100">
        <v>73</v>
      </c>
      <c r="X43" s="66">
        <v>62</v>
      </c>
    </row>
    <row r="44" spans="1:34" x14ac:dyDescent="0.25">
      <c r="A44" s="66"/>
      <c r="B44" s="66" t="s">
        <v>56</v>
      </c>
      <c r="C44" s="66">
        <v>233</v>
      </c>
      <c r="D44" s="66">
        <v>248</v>
      </c>
      <c r="E44" s="66">
        <v>231</v>
      </c>
      <c r="F44" s="66">
        <v>216</v>
      </c>
      <c r="G44" s="66">
        <v>205</v>
      </c>
      <c r="H44" s="66">
        <v>191</v>
      </c>
      <c r="I44" s="66">
        <v>161</v>
      </c>
      <c r="J44" s="66">
        <v>152</v>
      </c>
      <c r="K44" s="66">
        <v>145</v>
      </c>
      <c r="L44" s="66">
        <v>128</v>
      </c>
      <c r="M44" s="66">
        <v>123</v>
      </c>
      <c r="N44" s="66">
        <v>118</v>
      </c>
      <c r="O44" s="66">
        <v>114</v>
      </c>
      <c r="P44" s="66">
        <v>110</v>
      </c>
      <c r="Q44" s="66">
        <v>112</v>
      </c>
      <c r="R44" s="100">
        <v>115</v>
      </c>
      <c r="S44" s="100">
        <v>119</v>
      </c>
      <c r="T44" s="100">
        <v>125</v>
      </c>
      <c r="U44" s="100">
        <v>109</v>
      </c>
      <c r="V44" s="100">
        <v>111</v>
      </c>
      <c r="W44" s="100">
        <v>108</v>
      </c>
      <c r="X44" s="66">
        <v>119</v>
      </c>
    </row>
    <row r="45" spans="1:34" x14ac:dyDescent="0.25">
      <c r="A45" s="66"/>
      <c r="B45" s="222" t="s">
        <v>103</v>
      </c>
      <c r="C45" s="66">
        <v>43</v>
      </c>
      <c r="D45" s="66">
        <v>43</v>
      </c>
      <c r="E45" s="66">
        <v>49</v>
      </c>
      <c r="F45" s="66">
        <v>58</v>
      </c>
      <c r="G45" s="66">
        <v>73</v>
      </c>
      <c r="H45" s="66">
        <v>97</v>
      </c>
      <c r="I45" s="66">
        <v>81</v>
      </c>
      <c r="J45" s="66">
        <v>87</v>
      </c>
      <c r="K45" s="66">
        <v>91</v>
      </c>
      <c r="L45" s="66">
        <v>93</v>
      </c>
      <c r="M45" s="66">
        <v>88</v>
      </c>
      <c r="N45" s="66">
        <v>95</v>
      </c>
      <c r="O45" s="66">
        <v>82</v>
      </c>
      <c r="P45" s="66">
        <v>82</v>
      </c>
      <c r="Q45" s="66">
        <v>70</v>
      </c>
      <c r="R45" s="100">
        <v>54</v>
      </c>
      <c r="S45" s="100">
        <v>56</v>
      </c>
      <c r="T45" s="100">
        <v>68</v>
      </c>
      <c r="U45" s="100">
        <v>71</v>
      </c>
      <c r="V45" s="100">
        <v>59</v>
      </c>
      <c r="W45" s="100">
        <v>72</v>
      </c>
      <c r="X45" s="66">
        <v>61</v>
      </c>
    </row>
    <row r="46" spans="1:34" s="18" customFormat="1" ht="13" x14ac:dyDescent="0.3">
      <c r="A46" s="82"/>
      <c r="B46" s="82" t="s">
        <v>9</v>
      </c>
      <c r="C46" s="82">
        <v>435</v>
      </c>
      <c r="D46" s="82">
        <v>433</v>
      </c>
      <c r="E46" s="82">
        <v>417</v>
      </c>
      <c r="F46" s="82">
        <v>412</v>
      </c>
      <c r="G46" s="82">
        <v>400</v>
      </c>
      <c r="H46" s="82">
        <v>398</v>
      </c>
      <c r="I46" s="82">
        <v>333</v>
      </c>
      <c r="J46" s="82">
        <v>332</v>
      </c>
      <c r="K46" s="82">
        <v>335</v>
      </c>
      <c r="L46" s="82">
        <v>324</v>
      </c>
      <c r="M46" s="82">
        <v>312</v>
      </c>
      <c r="N46" s="82">
        <v>314</v>
      </c>
      <c r="O46" s="82">
        <v>302</v>
      </c>
      <c r="P46" s="82">
        <v>308</v>
      </c>
      <c r="Q46" s="82">
        <v>295</v>
      </c>
      <c r="R46" s="101">
        <v>300</v>
      </c>
      <c r="S46" s="101">
        <v>304</v>
      </c>
      <c r="T46" s="101">
        <v>303</v>
      </c>
      <c r="U46" s="101">
        <v>300</v>
      </c>
      <c r="V46" s="101">
        <v>300</v>
      </c>
      <c r="W46" s="101">
        <v>280</v>
      </c>
      <c r="X46" s="82">
        <v>269</v>
      </c>
      <c r="AA46"/>
      <c r="AB46"/>
      <c r="AC46"/>
      <c r="AD46"/>
      <c r="AE46"/>
      <c r="AF46"/>
      <c r="AG46"/>
      <c r="AH46"/>
    </row>
    <row r="47" spans="1:34" x14ac:dyDescent="0.25">
      <c r="A47" t="s">
        <v>87</v>
      </c>
      <c r="B47" s="4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V47" s="4"/>
    </row>
    <row r="48" spans="1:34" x14ac:dyDescent="0.25">
      <c r="B48" s="4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50" spans="1:33" ht="13" thickBot="1" x14ac:dyDescent="0.3">
      <c r="A50" s="55" t="s">
        <v>112</v>
      </c>
      <c r="R50" s="147"/>
      <c r="S50" s="147"/>
    </row>
    <row r="51" spans="1:33" x14ac:dyDescent="0.25">
      <c r="A51" s="220"/>
      <c r="B51" s="64"/>
      <c r="C51" s="64" t="s">
        <v>70</v>
      </c>
      <c r="D51" s="64" t="s">
        <v>71</v>
      </c>
      <c r="E51" s="64" t="s">
        <v>72</v>
      </c>
      <c r="F51" s="64" t="s">
        <v>73</v>
      </c>
      <c r="G51" s="64" t="s">
        <v>74</v>
      </c>
      <c r="H51" s="64" t="s">
        <v>75</v>
      </c>
      <c r="I51" s="64" t="s">
        <v>76</v>
      </c>
      <c r="J51" s="64" t="s">
        <v>77</v>
      </c>
      <c r="K51" s="64" t="s">
        <v>78</v>
      </c>
      <c r="L51" s="64" t="s">
        <v>79</v>
      </c>
      <c r="M51" s="64" t="s">
        <v>80</v>
      </c>
      <c r="N51" s="64" t="s">
        <v>81</v>
      </c>
      <c r="O51" s="64" t="s">
        <v>82</v>
      </c>
      <c r="P51" s="64" t="s">
        <v>83</v>
      </c>
      <c r="Q51" s="64" t="s">
        <v>84</v>
      </c>
      <c r="R51" s="99" t="s">
        <v>91</v>
      </c>
      <c r="S51" s="99">
        <v>2019</v>
      </c>
      <c r="T51" s="99">
        <v>2020</v>
      </c>
      <c r="U51" s="99">
        <v>2021</v>
      </c>
      <c r="V51" s="99">
        <v>2022</v>
      </c>
      <c r="W51" s="99">
        <v>2023</v>
      </c>
      <c r="X51" s="225">
        <v>2024</v>
      </c>
    </row>
    <row r="52" spans="1:33" x14ac:dyDescent="0.25">
      <c r="A52" s="221" t="s">
        <v>53</v>
      </c>
      <c r="B52" s="66" t="s">
        <v>89</v>
      </c>
      <c r="C52" s="66">
        <v>96</v>
      </c>
      <c r="D52" s="66">
        <v>97</v>
      </c>
      <c r="E52" s="66">
        <v>95</v>
      </c>
      <c r="F52" s="66">
        <v>94</v>
      </c>
      <c r="G52" s="66">
        <v>101</v>
      </c>
      <c r="H52" s="66">
        <v>98</v>
      </c>
      <c r="I52" s="66">
        <v>98</v>
      </c>
      <c r="J52" s="66">
        <v>97</v>
      </c>
      <c r="K52" s="66">
        <v>97</v>
      </c>
      <c r="L52" s="66">
        <v>97</v>
      </c>
      <c r="M52" s="66">
        <v>92</v>
      </c>
      <c r="N52" s="66">
        <v>97</v>
      </c>
      <c r="O52" s="66">
        <v>94</v>
      </c>
      <c r="P52" s="66">
        <v>92</v>
      </c>
      <c r="Q52" s="66">
        <v>86</v>
      </c>
      <c r="R52" s="100">
        <v>82</v>
      </c>
      <c r="S52" s="168">
        <v>82</v>
      </c>
      <c r="T52" s="168">
        <v>80</v>
      </c>
      <c r="U52" s="100">
        <v>80</v>
      </c>
      <c r="V52" s="100">
        <v>73</v>
      </c>
      <c r="W52" s="100">
        <v>69</v>
      </c>
      <c r="X52" s="217">
        <v>67</v>
      </c>
      <c r="Y52" s="112"/>
    </row>
    <row r="53" spans="1:33" x14ac:dyDescent="0.25">
      <c r="A53" s="221"/>
      <c r="B53" s="66" t="s">
        <v>90</v>
      </c>
      <c r="C53" s="66">
        <v>11</v>
      </c>
      <c r="D53" s="66">
        <v>13</v>
      </c>
      <c r="E53" s="66">
        <v>13</v>
      </c>
      <c r="F53" s="66">
        <v>16</v>
      </c>
      <c r="G53" s="66">
        <v>12</v>
      </c>
      <c r="H53" s="66">
        <v>12</v>
      </c>
      <c r="I53" s="66">
        <v>10</v>
      </c>
      <c r="J53" s="66">
        <v>12</v>
      </c>
      <c r="K53" s="66">
        <v>11</v>
      </c>
      <c r="L53" s="66">
        <v>10</v>
      </c>
      <c r="M53" s="66">
        <v>10</v>
      </c>
      <c r="N53" s="66">
        <v>9</v>
      </c>
      <c r="O53" s="66">
        <v>11</v>
      </c>
      <c r="P53" s="66">
        <v>13</v>
      </c>
      <c r="Q53" s="66">
        <v>15</v>
      </c>
      <c r="R53" s="100">
        <v>24</v>
      </c>
      <c r="S53" s="100">
        <v>26</v>
      </c>
      <c r="T53" s="100">
        <v>26</v>
      </c>
      <c r="U53" s="100">
        <v>31</v>
      </c>
      <c r="V53" s="100">
        <v>37</v>
      </c>
      <c r="W53" s="100">
        <v>33</v>
      </c>
      <c r="X53" s="226">
        <v>33</v>
      </c>
    </row>
    <row r="54" spans="1:33" s="18" customFormat="1" ht="13" x14ac:dyDescent="0.3">
      <c r="A54" s="223"/>
      <c r="B54" s="82" t="s">
        <v>9</v>
      </c>
      <c r="C54" s="82">
        <v>107</v>
      </c>
      <c r="D54" s="82">
        <v>110</v>
      </c>
      <c r="E54" s="82">
        <v>108</v>
      </c>
      <c r="F54" s="82">
        <v>110</v>
      </c>
      <c r="G54" s="82">
        <v>113</v>
      </c>
      <c r="H54" s="82">
        <v>110</v>
      </c>
      <c r="I54" s="82">
        <v>108</v>
      </c>
      <c r="J54" s="82">
        <v>109</v>
      </c>
      <c r="K54" s="82">
        <v>108</v>
      </c>
      <c r="L54" s="82">
        <v>107</v>
      </c>
      <c r="M54" s="82">
        <v>102</v>
      </c>
      <c r="N54" s="82">
        <v>106</v>
      </c>
      <c r="O54" s="82">
        <v>105</v>
      </c>
      <c r="P54" s="82">
        <v>105</v>
      </c>
      <c r="Q54" s="82">
        <v>101</v>
      </c>
      <c r="R54" s="101">
        <v>106</v>
      </c>
      <c r="S54" s="169">
        <f>S52+S53</f>
        <v>108</v>
      </c>
      <c r="T54" s="169">
        <v>106</v>
      </c>
      <c r="U54" s="101">
        <v>111</v>
      </c>
      <c r="V54" s="101">
        <v>110</v>
      </c>
      <c r="W54" s="101">
        <v>102</v>
      </c>
      <c r="X54" s="227">
        <v>100</v>
      </c>
      <c r="Y54" s="30"/>
      <c r="Z54"/>
      <c r="AA54"/>
      <c r="AB54"/>
      <c r="AC54"/>
      <c r="AD54"/>
      <c r="AE54"/>
      <c r="AF54"/>
      <c r="AG54"/>
    </row>
    <row r="55" spans="1:33" x14ac:dyDescent="0.25">
      <c r="A55" s="221" t="s">
        <v>5</v>
      </c>
      <c r="B55" s="66" t="s">
        <v>89</v>
      </c>
      <c r="C55" s="66">
        <v>285</v>
      </c>
      <c r="D55" s="66">
        <v>281</v>
      </c>
      <c r="E55" s="66">
        <v>268</v>
      </c>
      <c r="F55" s="66">
        <v>258</v>
      </c>
      <c r="G55" s="66">
        <v>242</v>
      </c>
      <c r="H55" s="66">
        <v>242</v>
      </c>
      <c r="I55" s="66">
        <v>185</v>
      </c>
      <c r="J55" s="66">
        <v>180</v>
      </c>
      <c r="K55" s="66">
        <v>183</v>
      </c>
      <c r="L55" s="66">
        <v>174</v>
      </c>
      <c r="M55" s="66">
        <v>169</v>
      </c>
      <c r="N55" s="66">
        <v>161</v>
      </c>
      <c r="O55" s="66">
        <v>150</v>
      </c>
      <c r="P55" s="66">
        <v>150</v>
      </c>
      <c r="Q55" s="66">
        <v>143</v>
      </c>
      <c r="R55" s="100">
        <v>142</v>
      </c>
      <c r="S55" s="168">
        <v>143</v>
      </c>
      <c r="T55" s="168">
        <v>141</v>
      </c>
      <c r="U55" s="201">
        <v>135</v>
      </c>
      <c r="V55" s="201">
        <v>134</v>
      </c>
      <c r="W55" s="201">
        <v>118</v>
      </c>
      <c r="X55" s="217">
        <v>116</v>
      </c>
      <c r="Y55" s="30"/>
    </row>
    <row r="56" spans="1:33" x14ac:dyDescent="0.25">
      <c r="A56" s="221"/>
      <c r="B56" s="66" t="s">
        <v>90</v>
      </c>
      <c r="C56" s="66">
        <v>43</v>
      </c>
      <c r="D56" s="66">
        <v>42</v>
      </c>
      <c r="E56" s="66">
        <v>41</v>
      </c>
      <c r="F56" s="66">
        <v>44</v>
      </c>
      <c r="G56" s="66">
        <v>45</v>
      </c>
      <c r="H56" s="66">
        <v>46</v>
      </c>
      <c r="I56" s="66">
        <v>40</v>
      </c>
      <c r="J56" s="66">
        <v>43</v>
      </c>
      <c r="K56" s="66">
        <v>44</v>
      </c>
      <c r="L56" s="66">
        <v>43</v>
      </c>
      <c r="M56" s="66">
        <v>41</v>
      </c>
      <c r="N56" s="66">
        <v>47</v>
      </c>
      <c r="O56" s="66">
        <v>47</v>
      </c>
      <c r="P56" s="66">
        <v>53</v>
      </c>
      <c r="Q56" s="66">
        <v>51</v>
      </c>
      <c r="R56" s="100">
        <v>52</v>
      </c>
      <c r="S56" s="100">
        <v>53</v>
      </c>
      <c r="T56" s="100">
        <v>56</v>
      </c>
      <c r="U56" s="100">
        <v>54</v>
      </c>
      <c r="V56" s="100">
        <v>56</v>
      </c>
      <c r="W56" s="100">
        <v>60</v>
      </c>
      <c r="X56" s="226">
        <v>53</v>
      </c>
    </row>
    <row r="57" spans="1:33" s="18" customFormat="1" ht="13" x14ac:dyDescent="0.3">
      <c r="A57" s="223"/>
      <c r="B57" s="82" t="s">
        <v>9</v>
      </c>
      <c r="C57" s="82">
        <v>328</v>
      </c>
      <c r="D57" s="82">
        <v>323</v>
      </c>
      <c r="E57" s="82">
        <v>309</v>
      </c>
      <c r="F57" s="82">
        <v>302</v>
      </c>
      <c r="G57" s="82">
        <v>287</v>
      </c>
      <c r="H57" s="82">
        <v>288</v>
      </c>
      <c r="I57" s="82">
        <v>225</v>
      </c>
      <c r="J57" s="82">
        <v>223</v>
      </c>
      <c r="K57" s="82">
        <v>227</v>
      </c>
      <c r="L57" s="82">
        <v>217</v>
      </c>
      <c r="M57" s="82">
        <v>210</v>
      </c>
      <c r="N57" s="82">
        <v>208</v>
      </c>
      <c r="O57" s="82">
        <v>197</v>
      </c>
      <c r="P57" s="82">
        <v>203</v>
      </c>
      <c r="Q57" s="82">
        <v>194</v>
      </c>
      <c r="R57" s="101">
        <v>194</v>
      </c>
      <c r="S57" s="169">
        <f>S55+S56</f>
        <v>196</v>
      </c>
      <c r="T57" s="169">
        <v>197</v>
      </c>
      <c r="U57" s="101">
        <v>189</v>
      </c>
      <c r="V57" s="101">
        <v>190</v>
      </c>
      <c r="W57" s="101">
        <v>178</v>
      </c>
      <c r="X57" s="227">
        <v>169</v>
      </c>
      <c r="Y57" s="30"/>
      <c r="Z57"/>
      <c r="AA57"/>
      <c r="AB57"/>
      <c r="AC57"/>
      <c r="AD57"/>
      <c r="AE57"/>
      <c r="AF57"/>
      <c r="AG57"/>
    </row>
    <row r="58" spans="1:33" x14ac:dyDescent="0.25">
      <c r="A58" s="221" t="s">
        <v>9</v>
      </c>
      <c r="B58" s="66" t="s">
        <v>89</v>
      </c>
      <c r="C58" s="66">
        <v>381</v>
      </c>
      <c r="D58" s="66">
        <v>378</v>
      </c>
      <c r="E58" s="66">
        <v>363</v>
      </c>
      <c r="F58" s="66">
        <v>352</v>
      </c>
      <c r="G58" s="66">
        <v>343</v>
      </c>
      <c r="H58" s="66">
        <v>340</v>
      </c>
      <c r="I58" s="66">
        <v>283</v>
      </c>
      <c r="J58" s="66">
        <v>277</v>
      </c>
      <c r="K58" s="66">
        <v>280</v>
      </c>
      <c r="L58" s="66">
        <v>271</v>
      </c>
      <c r="M58" s="66">
        <v>261</v>
      </c>
      <c r="N58" s="66">
        <v>258</v>
      </c>
      <c r="O58" s="66">
        <v>244</v>
      </c>
      <c r="P58" s="66">
        <v>242</v>
      </c>
      <c r="Q58" s="66">
        <v>229</v>
      </c>
      <c r="R58" s="100">
        <v>224</v>
      </c>
      <c r="S58" s="170">
        <f>S52+S55</f>
        <v>225</v>
      </c>
      <c r="T58" s="170">
        <v>221</v>
      </c>
      <c r="U58" s="100">
        <v>215</v>
      </c>
      <c r="V58" s="100">
        <v>207</v>
      </c>
      <c r="W58" s="100">
        <v>187</v>
      </c>
      <c r="X58" s="217">
        <v>183</v>
      </c>
    </row>
    <row r="59" spans="1:33" x14ac:dyDescent="0.25">
      <c r="A59" s="221"/>
      <c r="B59" s="66" t="s">
        <v>90</v>
      </c>
      <c r="C59" s="66">
        <v>54</v>
      </c>
      <c r="D59" s="66">
        <v>55</v>
      </c>
      <c r="E59" s="66">
        <v>54</v>
      </c>
      <c r="F59" s="66">
        <v>60</v>
      </c>
      <c r="G59" s="66">
        <v>57</v>
      </c>
      <c r="H59" s="66">
        <v>58</v>
      </c>
      <c r="I59" s="66">
        <v>50</v>
      </c>
      <c r="J59" s="66">
        <v>55</v>
      </c>
      <c r="K59" s="66">
        <v>55</v>
      </c>
      <c r="L59" s="66">
        <v>53</v>
      </c>
      <c r="M59" s="66">
        <v>51</v>
      </c>
      <c r="N59" s="66">
        <v>56</v>
      </c>
      <c r="O59" s="66">
        <v>58</v>
      </c>
      <c r="P59" s="66">
        <v>66</v>
      </c>
      <c r="Q59" s="66">
        <v>66</v>
      </c>
      <c r="R59" s="100">
        <v>76</v>
      </c>
      <c r="S59" s="170">
        <f>S53+S56</f>
        <v>79</v>
      </c>
      <c r="T59" s="170">
        <v>82</v>
      </c>
      <c r="U59" s="100">
        <v>85</v>
      </c>
      <c r="V59" s="100">
        <v>93</v>
      </c>
      <c r="W59" s="100">
        <v>93</v>
      </c>
      <c r="X59" s="217">
        <v>86</v>
      </c>
    </row>
    <row r="60" spans="1:33" s="18" customFormat="1" ht="13.5" thickBot="1" x14ac:dyDescent="0.35">
      <c r="A60" s="224"/>
      <c r="B60" s="77" t="s">
        <v>9</v>
      </c>
      <c r="C60" s="77">
        <v>435</v>
      </c>
      <c r="D60" s="77">
        <v>433</v>
      </c>
      <c r="E60" s="77">
        <v>417</v>
      </c>
      <c r="F60" s="77">
        <v>412</v>
      </c>
      <c r="G60" s="77">
        <v>400</v>
      </c>
      <c r="H60" s="77">
        <v>398</v>
      </c>
      <c r="I60" s="77">
        <v>333</v>
      </c>
      <c r="J60" s="77">
        <v>332</v>
      </c>
      <c r="K60" s="77">
        <v>335</v>
      </c>
      <c r="L60" s="77">
        <v>324</v>
      </c>
      <c r="M60" s="77">
        <v>312</v>
      </c>
      <c r="N60" s="77">
        <v>314</v>
      </c>
      <c r="O60" s="77">
        <v>302</v>
      </c>
      <c r="P60" s="77">
        <v>308</v>
      </c>
      <c r="Q60" s="77">
        <v>295</v>
      </c>
      <c r="R60" s="102">
        <v>300</v>
      </c>
      <c r="S60" s="171">
        <f>S58+S59</f>
        <v>304</v>
      </c>
      <c r="T60" s="171">
        <v>303</v>
      </c>
      <c r="U60" s="203">
        <v>300</v>
      </c>
      <c r="V60" s="203">
        <v>300</v>
      </c>
      <c r="W60" s="203">
        <v>280</v>
      </c>
      <c r="X60" s="228">
        <v>269</v>
      </c>
    </row>
    <row r="61" spans="1:33" x14ac:dyDescent="0.25">
      <c r="A61" t="s">
        <v>87</v>
      </c>
      <c r="B61" s="4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1:33" x14ac:dyDescent="0.25">
      <c r="B62" s="4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4" spans="1:33" ht="13" thickBot="1" x14ac:dyDescent="0.3">
      <c r="A64" s="55" t="s">
        <v>112</v>
      </c>
      <c r="R64" s="147"/>
      <c r="S64" s="147"/>
    </row>
    <row r="65" spans="1:32" x14ac:dyDescent="0.25">
      <c r="A65" s="63"/>
      <c r="B65" s="68"/>
      <c r="C65" s="64" t="s">
        <v>70</v>
      </c>
      <c r="D65" s="64" t="s">
        <v>71</v>
      </c>
      <c r="E65" s="64" t="s">
        <v>72</v>
      </c>
      <c r="F65" s="64" t="s">
        <v>73</v>
      </c>
      <c r="G65" s="64" t="s">
        <v>74</v>
      </c>
      <c r="H65" s="64" t="s">
        <v>75</v>
      </c>
      <c r="I65" s="64" t="s">
        <v>76</v>
      </c>
      <c r="J65" s="64" t="s">
        <v>77</v>
      </c>
      <c r="K65" s="64" t="s">
        <v>78</v>
      </c>
      <c r="L65" s="64" t="s">
        <v>79</v>
      </c>
      <c r="M65" s="64" t="s">
        <v>80</v>
      </c>
      <c r="N65" s="64" t="s">
        <v>81</v>
      </c>
      <c r="O65" s="64" t="s">
        <v>82</v>
      </c>
      <c r="P65" s="64" t="s">
        <v>83</v>
      </c>
      <c r="Q65" s="64" t="s">
        <v>84</v>
      </c>
      <c r="R65" s="99" t="s">
        <v>91</v>
      </c>
      <c r="S65" s="99">
        <v>2019</v>
      </c>
      <c r="T65" s="99">
        <v>2020</v>
      </c>
      <c r="U65" s="99">
        <v>2021</v>
      </c>
      <c r="V65" s="99">
        <v>2022</v>
      </c>
      <c r="W65" s="99">
        <v>2023</v>
      </c>
      <c r="X65" s="229">
        <v>2024</v>
      </c>
      <c r="Y65" s="4"/>
      <c r="Z65" s="4"/>
      <c r="AA65" s="4"/>
      <c r="AB65" s="4"/>
      <c r="AC65" s="4"/>
      <c r="AD65" s="4"/>
      <c r="AE65" s="4"/>
    </row>
    <row r="66" spans="1:32" x14ac:dyDescent="0.25">
      <c r="A66" s="65" t="s">
        <v>53</v>
      </c>
      <c r="B66" s="69" t="s">
        <v>68</v>
      </c>
      <c r="C66" s="66">
        <v>0</v>
      </c>
      <c r="D66" s="66">
        <v>0</v>
      </c>
      <c r="E66" s="66">
        <v>0</v>
      </c>
      <c r="F66" s="66">
        <v>0</v>
      </c>
      <c r="G66" s="66">
        <v>0</v>
      </c>
      <c r="H66" s="66">
        <v>0</v>
      </c>
      <c r="I66" s="66">
        <v>0</v>
      </c>
      <c r="J66" s="66">
        <v>1</v>
      </c>
      <c r="K66" s="66">
        <v>1</v>
      </c>
      <c r="L66" s="66">
        <v>0</v>
      </c>
      <c r="M66" s="66">
        <v>0</v>
      </c>
      <c r="N66" s="66">
        <v>0</v>
      </c>
      <c r="O66" s="66">
        <v>0</v>
      </c>
      <c r="P66" s="66">
        <v>0</v>
      </c>
      <c r="Q66" s="66">
        <v>0</v>
      </c>
      <c r="R66" s="100">
        <v>1</v>
      </c>
      <c r="S66" s="100">
        <v>1</v>
      </c>
      <c r="T66" s="100">
        <v>1</v>
      </c>
      <c r="U66" s="100">
        <v>0</v>
      </c>
      <c r="V66" s="100">
        <v>0</v>
      </c>
      <c r="W66" s="100">
        <v>0</v>
      </c>
      <c r="X66" s="230">
        <v>0</v>
      </c>
      <c r="Y66" s="4"/>
      <c r="Z66" s="4"/>
      <c r="AA66" s="4"/>
      <c r="AB66" s="4"/>
      <c r="AC66" s="4"/>
      <c r="AD66" s="4"/>
      <c r="AE66" s="4"/>
    </row>
    <row r="67" spans="1:32" x14ac:dyDescent="0.25">
      <c r="A67" s="65"/>
      <c r="B67" s="69" t="s">
        <v>48</v>
      </c>
      <c r="C67" s="66">
        <v>2</v>
      </c>
      <c r="D67" s="66">
        <v>1</v>
      </c>
      <c r="E67" s="66">
        <v>1</v>
      </c>
      <c r="F67" s="66">
        <v>1</v>
      </c>
      <c r="G67" s="66">
        <v>2</v>
      </c>
      <c r="H67" s="66">
        <v>2</v>
      </c>
      <c r="I67" s="66">
        <v>1</v>
      </c>
      <c r="J67" s="66">
        <v>1</v>
      </c>
      <c r="K67" s="66">
        <v>1</v>
      </c>
      <c r="L67" s="66">
        <v>1</v>
      </c>
      <c r="M67" s="66">
        <v>0</v>
      </c>
      <c r="N67" s="66">
        <v>0</v>
      </c>
      <c r="O67" s="66">
        <v>0</v>
      </c>
      <c r="P67" s="66">
        <v>0</v>
      </c>
      <c r="Q67" s="66">
        <v>0</v>
      </c>
      <c r="R67" s="100">
        <v>0</v>
      </c>
      <c r="S67" s="100">
        <v>1</v>
      </c>
      <c r="T67" s="100">
        <v>2</v>
      </c>
      <c r="U67" s="100">
        <v>0</v>
      </c>
      <c r="V67" s="100">
        <v>0</v>
      </c>
      <c r="W67" s="100">
        <v>0</v>
      </c>
      <c r="X67" s="230">
        <v>1</v>
      </c>
      <c r="Y67" s="147"/>
      <c r="Z67" s="148"/>
      <c r="AA67" s="126"/>
      <c r="AB67" s="148"/>
      <c r="AC67" s="126"/>
      <c r="AD67" s="148"/>
      <c r="AE67" s="4"/>
    </row>
    <row r="68" spans="1:32" x14ac:dyDescent="0.25">
      <c r="A68" s="65"/>
      <c r="B68" s="69" t="s">
        <v>49</v>
      </c>
      <c r="C68" s="66">
        <v>12</v>
      </c>
      <c r="D68" s="66">
        <v>11</v>
      </c>
      <c r="E68" s="66">
        <v>8</v>
      </c>
      <c r="F68" s="66">
        <v>8</v>
      </c>
      <c r="G68" s="66">
        <v>9</v>
      </c>
      <c r="H68" s="66">
        <v>8</v>
      </c>
      <c r="I68" s="66">
        <v>10</v>
      </c>
      <c r="J68" s="66">
        <v>7</v>
      </c>
      <c r="K68" s="66">
        <v>8</v>
      </c>
      <c r="L68" s="66">
        <v>7</v>
      </c>
      <c r="M68" s="66">
        <v>6</v>
      </c>
      <c r="N68" s="66">
        <v>6</v>
      </c>
      <c r="O68" s="66">
        <v>6</v>
      </c>
      <c r="P68" s="66">
        <v>4</v>
      </c>
      <c r="Q68" s="66">
        <v>5</v>
      </c>
      <c r="R68" s="100">
        <v>3</v>
      </c>
      <c r="S68" s="100">
        <v>3</v>
      </c>
      <c r="T68" s="100">
        <v>3</v>
      </c>
      <c r="U68" s="100">
        <v>2</v>
      </c>
      <c r="V68" s="100">
        <v>2</v>
      </c>
      <c r="W68" s="100">
        <v>0</v>
      </c>
      <c r="X68" s="230">
        <v>0</v>
      </c>
      <c r="Y68" s="147"/>
      <c r="Z68" s="148"/>
      <c r="AA68" s="126"/>
      <c r="AB68" s="148"/>
      <c r="AC68" s="126"/>
      <c r="AD68" s="148"/>
      <c r="AE68" s="4"/>
    </row>
    <row r="69" spans="1:32" x14ac:dyDescent="0.25">
      <c r="A69" s="65"/>
      <c r="B69" s="69" t="s">
        <v>50</v>
      </c>
      <c r="C69" s="66">
        <v>84</v>
      </c>
      <c r="D69" s="66">
        <v>88</v>
      </c>
      <c r="E69" s="66">
        <v>89</v>
      </c>
      <c r="F69" s="66">
        <v>92</v>
      </c>
      <c r="G69" s="66">
        <v>95</v>
      </c>
      <c r="H69" s="66">
        <v>94</v>
      </c>
      <c r="I69" s="66">
        <v>91</v>
      </c>
      <c r="J69" s="66">
        <v>94</v>
      </c>
      <c r="K69" s="66">
        <v>91</v>
      </c>
      <c r="L69" s="66">
        <v>90</v>
      </c>
      <c r="M69" s="66">
        <v>87</v>
      </c>
      <c r="N69" s="66">
        <v>90</v>
      </c>
      <c r="O69" s="66">
        <v>89</v>
      </c>
      <c r="P69" s="66">
        <v>90</v>
      </c>
      <c r="Q69" s="66">
        <v>86</v>
      </c>
      <c r="R69" s="100">
        <v>93</v>
      </c>
      <c r="S69" s="100">
        <v>93</v>
      </c>
      <c r="T69" s="100">
        <v>88</v>
      </c>
      <c r="U69" s="100">
        <v>95</v>
      </c>
      <c r="V69" s="100">
        <v>95</v>
      </c>
      <c r="W69" s="100">
        <v>92</v>
      </c>
      <c r="X69" s="230">
        <v>89</v>
      </c>
      <c r="Y69" s="147"/>
      <c r="Z69" s="148"/>
      <c r="AA69" s="126"/>
      <c r="AB69" s="148"/>
      <c r="AC69" s="126"/>
      <c r="AD69" s="148"/>
      <c r="AE69" s="4"/>
    </row>
    <row r="70" spans="1:32" x14ac:dyDescent="0.25">
      <c r="A70" s="65"/>
      <c r="B70" s="69" t="s">
        <v>51</v>
      </c>
      <c r="C70" s="66">
        <v>9</v>
      </c>
      <c r="D70" s="66">
        <v>9</v>
      </c>
      <c r="E70" s="66">
        <v>9</v>
      </c>
      <c r="F70" s="66">
        <v>8</v>
      </c>
      <c r="G70" s="66">
        <v>7</v>
      </c>
      <c r="H70" s="66">
        <v>6</v>
      </c>
      <c r="I70" s="66">
        <v>6</v>
      </c>
      <c r="J70" s="66">
        <v>6</v>
      </c>
      <c r="K70" s="66">
        <v>7</v>
      </c>
      <c r="L70" s="66">
        <v>9</v>
      </c>
      <c r="M70" s="66">
        <v>9</v>
      </c>
      <c r="N70" s="66">
        <v>10</v>
      </c>
      <c r="O70" s="66">
        <v>10</v>
      </c>
      <c r="P70" s="66">
        <v>11</v>
      </c>
      <c r="Q70" s="66">
        <v>10</v>
      </c>
      <c r="R70" s="100">
        <v>9</v>
      </c>
      <c r="S70" s="100">
        <v>10</v>
      </c>
      <c r="T70" s="100">
        <v>12</v>
      </c>
      <c r="U70" s="100">
        <v>14</v>
      </c>
      <c r="V70" s="100">
        <v>12</v>
      </c>
      <c r="W70" s="100">
        <v>10</v>
      </c>
      <c r="X70" s="230">
        <v>10</v>
      </c>
      <c r="Y70" s="147"/>
      <c r="Z70" s="148"/>
      <c r="AA70" s="126"/>
      <c r="AB70" s="148"/>
      <c r="AC70" s="126"/>
      <c r="AD70" s="148"/>
      <c r="AE70" s="4"/>
    </row>
    <row r="71" spans="1:32" x14ac:dyDescent="0.25">
      <c r="A71" s="65"/>
      <c r="B71" s="69" t="s">
        <v>69</v>
      </c>
      <c r="C71" s="66">
        <v>0</v>
      </c>
      <c r="D71" s="66">
        <v>1</v>
      </c>
      <c r="E71" s="66">
        <v>1</v>
      </c>
      <c r="F71" s="66">
        <v>1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0</v>
      </c>
      <c r="M71" s="66">
        <v>0</v>
      </c>
      <c r="N71" s="66">
        <v>0</v>
      </c>
      <c r="O71" s="66">
        <v>0</v>
      </c>
      <c r="P71" s="66">
        <v>0</v>
      </c>
      <c r="Q71" s="66">
        <v>0</v>
      </c>
      <c r="R71" s="100">
        <v>0</v>
      </c>
      <c r="S71" s="100">
        <v>0</v>
      </c>
      <c r="T71" s="100">
        <v>0</v>
      </c>
      <c r="U71" s="100">
        <v>0</v>
      </c>
      <c r="V71" s="100">
        <v>1</v>
      </c>
      <c r="W71" s="100">
        <v>0</v>
      </c>
      <c r="X71" s="230">
        <v>0</v>
      </c>
      <c r="Y71" s="147"/>
      <c r="Z71" s="148"/>
      <c r="AA71" s="126"/>
      <c r="AB71" s="148"/>
      <c r="AC71" s="126"/>
      <c r="AD71" s="148"/>
      <c r="AE71" s="4"/>
    </row>
    <row r="72" spans="1:32" s="18" customFormat="1" ht="13" x14ac:dyDescent="0.3">
      <c r="A72" s="80"/>
      <c r="B72" s="81" t="s">
        <v>9</v>
      </c>
      <c r="C72" s="82">
        <v>107</v>
      </c>
      <c r="D72" s="82">
        <v>110</v>
      </c>
      <c r="E72" s="82">
        <v>108</v>
      </c>
      <c r="F72" s="82">
        <v>110</v>
      </c>
      <c r="G72" s="82">
        <v>113</v>
      </c>
      <c r="H72" s="82">
        <v>110</v>
      </c>
      <c r="I72" s="82">
        <v>108</v>
      </c>
      <c r="J72" s="82">
        <v>109</v>
      </c>
      <c r="K72" s="82">
        <v>108</v>
      </c>
      <c r="L72" s="82">
        <v>107</v>
      </c>
      <c r="M72" s="82">
        <v>102</v>
      </c>
      <c r="N72" s="82">
        <v>106</v>
      </c>
      <c r="O72" s="82">
        <v>105</v>
      </c>
      <c r="P72" s="82">
        <v>105</v>
      </c>
      <c r="Q72" s="82">
        <v>101</v>
      </c>
      <c r="R72" s="101">
        <v>106</v>
      </c>
      <c r="S72" s="101">
        <v>108</v>
      </c>
      <c r="T72" s="101">
        <v>106</v>
      </c>
      <c r="U72" s="101">
        <v>111</v>
      </c>
      <c r="V72" s="101">
        <v>110</v>
      </c>
      <c r="W72" s="101">
        <v>102</v>
      </c>
      <c r="X72" s="231">
        <v>100</v>
      </c>
      <c r="Y72" s="147"/>
      <c r="Z72" s="148"/>
      <c r="AA72" s="126"/>
      <c r="AB72" s="148"/>
      <c r="AC72" s="126"/>
      <c r="AD72" s="148"/>
      <c r="AE72" s="4"/>
      <c r="AF72"/>
    </row>
    <row r="73" spans="1:32" ht="13" x14ac:dyDescent="0.3">
      <c r="A73" s="65" t="s">
        <v>5</v>
      </c>
      <c r="B73" s="69" t="s">
        <v>68</v>
      </c>
      <c r="C73" s="66">
        <v>8</v>
      </c>
      <c r="D73" s="66">
        <v>8</v>
      </c>
      <c r="E73" s="66">
        <v>7</v>
      </c>
      <c r="F73" s="66">
        <v>10</v>
      </c>
      <c r="G73" s="66">
        <v>10</v>
      </c>
      <c r="H73" s="66">
        <v>7</v>
      </c>
      <c r="I73" s="66">
        <v>4</v>
      </c>
      <c r="J73" s="66">
        <v>3</v>
      </c>
      <c r="K73" s="66">
        <v>4</v>
      </c>
      <c r="L73" s="66">
        <v>3</v>
      </c>
      <c r="M73" s="66">
        <v>3</v>
      </c>
      <c r="N73" s="66">
        <v>2</v>
      </c>
      <c r="O73" s="66">
        <v>2</v>
      </c>
      <c r="P73" s="66">
        <v>3</v>
      </c>
      <c r="Q73" s="66">
        <v>3</v>
      </c>
      <c r="R73" s="100">
        <v>1</v>
      </c>
      <c r="S73" s="100">
        <v>1</v>
      </c>
      <c r="T73" s="100">
        <v>1</v>
      </c>
      <c r="U73" s="100">
        <v>2</v>
      </c>
      <c r="V73" s="100">
        <v>1</v>
      </c>
      <c r="W73" s="100">
        <v>0</v>
      </c>
      <c r="X73" s="226">
        <v>1</v>
      </c>
      <c r="Y73" s="213"/>
      <c r="Z73" s="214"/>
      <c r="AA73" s="213"/>
      <c r="AB73" s="214"/>
      <c r="AC73" s="213"/>
      <c r="AD73" s="214"/>
      <c r="AE73" s="4"/>
    </row>
    <row r="74" spans="1:32" x14ac:dyDescent="0.25">
      <c r="A74" s="65"/>
      <c r="B74" s="69" t="s">
        <v>48</v>
      </c>
      <c r="C74" s="66">
        <v>11</v>
      </c>
      <c r="D74" s="66">
        <v>10</v>
      </c>
      <c r="E74" s="66">
        <v>11</v>
      </c>
      <c r="F74" s="66">
        <v>11</v>
      </c>
      <c r="G74" s="66">
        <v>9</v>
      </c>
      <c r="H74" s="66">
        <v>9</v>
      </c>
      <c r="I74" s="66">
        <v>5</v>
      </c>
      <c r="J74" s="66">
        <v>5</v>
      </c>
      <c r="K74" s="66">
        <v>4</v>
      </c>
      <c r="L74" s="66">
        <v>4</v>
      </c>
      <c r="M74" s="66">
        <v>2</v>
      </c>
      <c r="N74" s="66">
        <v>4</v>
      </c>
      <c r="O74" s="66">
        <v>3</v>
      </c>
      <c r="P74" s="66">
        <v>2</v>
      </c>
      <c r="Q74" s="66">
        <v>2</v>
      </c>
      <c r="R74" s="100">
        <v>2</v>
      </c>
      <c r="S74" s="100">
        <v>2</v>
      </c>
      <c r="T74" s="100">
        <v>3</v>
      </c>
      <c r="U74" s="100">
        <v>3</v>
      </c>
      <c r="V74" s="100">
        <v>3</v>
      </c>
      <c r="W74" s="100">
        <v>2</v>
      </c>
      <c r="X74" s="226">
        <v>0</v>
      </c>
      <c r="Y74" s="4"/>
      <c r="Z74" s="4"/>
      <c r="AA74" s="4"/>
      <c r="AB74" s="4"/>
      <c r="AC74" s="4"/>
      <c r="AD74" s="4"/>
      <c r="AE74" s="4"/>
    </row>
    <row r="75" spans="1:32" x14ac:dyDescent="0.25">
      <c r="A75" s="65"/>
      <c r="B75" s="69" t="s">
        <v>49</v>
      </c>
      <c r="C75" s="66">
        <v>111</v>
      </c>
      <c r="D75" s="66">
        <v>101</v>
      </c>
      <c r="E75" s="66">
        <v>86</v>
      </c>
      <c r="F75" s="66">
        <v>82</v>
      </c>
      <c r="G75" s="66">
        <v>77</v>
      </c>
      <c r="H75" s="66">
        <v>78</v>
      </c>
      <c r="I75" s="66">
        <v>62</v>
      </c>
      <c r="J75" s="66">
        <v>60</v>
      </c>
      <c r="K75" s="66">
        <v>55</v>
      </c>
      <c r="L75" s="66">
        <v>51</v>
      </c>
      <c r="M75" s="66">
        <v>48</v>
      </c>
      <c r="N75" s="66">
        <v>45</v>
      </c>
      <c r="O75" s="66">
        <v>36</v>
      </c>
      <c r="P75" s="66">
        <v>32</v>
      </c>
      <c r="Q75" s="66">
        <v>26</v>
      </c>
      <c r="R75" s="100">
        <v>28</v>
      </c>
      <c r="S75" s="100">
        <v>29</v>
      </c>
      <c r="T75" s="100">
        <v>30</v>
      </c>
      <c r="U75" s="100">
        <v>28</v>
      </c>
      <c r="V75" s="100">
        <v>25</v>
      </c>
      <c r="W75" s="100">
        <v>22</v>
      </c>
      <c r="X75" s="226">
        <v>19</v>
      </c>
      <c r="Y75" s="4"/>
      <c r="Z75" s="4"/>
      <c r="AA75" s="4"/>
      <c r="AB75" s="4"/>
      <c r="AC75" s="4"/>
      <c r="AD75" s="4"/>
      <c r="AE75" s="4"/>
    </row>
    <row r="76" spans="1:32" x14ac:dyDescent="0.25">
      <c r="A76" s="65"/>
      <c r="B76" s="69" t="s">
        <v>50</v>
      </c>
      <c r="C76" s="66">
        <v>187</v>
      </c>
      <c r="D76" s="66">
        <v>192</v>
      </c>
      <c r="E76" s="66">
        <v>190</v>
      </c>
      <c r="F76" s="66">
        <v>186</v>
      </c>
      <c r="G76" s="66">
        <v>180</v>
      </c>
      <c r="H76" s="66">
        <v>180</v>
      </c>
      <c r="I76" s="66">
        <v>140</v>
      </c>
      <c r="J76" s="66">
        <v>136</v>
      </c>
      <c r="K76" s="66">
        <v>147</v>
      </c>
      <c r="L76" s="66">
        <v>147</v>
      </c>
      <c r="M76" s="66">
        <v>147</v>
      </c>
      <c r="N76" s="66">
        <v>145</v>
      </c>
      <c r="O76" s="66">
        <v>143</v>
      </c>
      <c r="P76" s="66">
        <v>151</v>
      </c>
      <c r="Q76" s="66">
        <v>149</v>
      </c>
      <c r="R76" s="100">
        <v>151</v>
      </c>
      <c r="S76" s="100">
        <v>152</v>
      </c>
      <c r="T76" s="100">
        <v>152</v>
      </c>
      <c r="U76" s="100">
        <v>146</v>
      </c>
      <c r="V76" s="100">
        <v>148</v>
      </c>
      <c r="W76" s="100">
        <v>140</v>
      </c>
      <c r="X76" s="226">
        <v>137</v>
      </c>
      <c r="Y76" s="4"/>
      <c r="Z76" s="4"/>
      <c r="AA76" s="4"/>
      <c r="AB76" s="4"/>
      <c r="AC76" s="4"/>
      <c r="AD76" s="4"/>
      <c r="AE76" s="4"/>
    </row>
    <row r="77" spans="1:32" x14ac:dyDescent="0.25">
      <c r="A77" s="65"/>
      <c r="B77" s="69" t="s">
        <v>51</v>
      </c>
      <c r="C77" s="66">
        <v>5</v>
      </c>
      <c r="D77" s="66">
        <v>6</v>
      </c>
      <c r="E77" s="66">
        <v>10</v>
      </c>
      <c r="F77" s="66">
        <v>9</v>
      </c>
      <c r="G77" s="66">
        <v>8</v>
      </c>
      <c r="H77" s="66">
        <v>10</v>
      </c>
      <c r="I77" s="66">
        <v>9</v>
      </c>
      <c r="J77" s="66">
        <v>13</v>
      </c>
      <c r="K77" s="66">
        <v>12</v>
      </c>
      <c r="L77" s="66">
        <v>11</v>
      </c>
      <c r="M77" s="66">
        <v>9</v>
      </c>
      <c r="N77" s="66">
        <v>11</v>
      </c>
      <c r="O77" s="66">
        <v>9</v>
      </c>
      <c r="P77" s="66">
        <v>12</v>
      </c>
      <c r="Q77" s="66">
        <v>11</v>
      </c>
      <c r="R77" s="100">
        <v>11</v>
      </c>
      <c r="S77" s="100">
        <v>11</v>
      </c>
      <c r="T77" s="100">
        <v>10</v>
      </c>
      <c r="U77" s="100">
        <v>10</v>
      </c>
      <c r="V77" s="100">
        <v>12</v>
      </c>
      <c r="W77" s="100">
        <v>14</v>
      </c>
      <c r="X77" s="226">
        <v>12</v>
      </c>
    </row>
    <row r="78" spans="1:32" x14ac:dyDescent="0.25">
      <c r="A78" s="65"/>
      <c r="B78" s="69" t="s">
        <v>69</v>
      </c>
      <c r="C78" s="66">
        <v>0</v>
      </c>
      <c r="D78" s="66">
        <v>6</v>
      </c>
      <c r="E78" s="66">
        <v>5</v>
      </c>
      <c r="F78" s="66">
        <v>4</v>
      </c>
      <c r="G78" s="66">
        <v>3</v>
      </c>
      <c r="H78" s="66">
        <v>4</v>
      </c>
      <c r="I78" s="66">
        <v>5</v>
      </c>
      <c r="J78" s="66">
        <v>6</v>
      </c>
      <c r="K78" s="66">
        <v>5</v>
      </c>
      <c r="L78" s="66">
        <v>1</v>
      </c>
      <c r="M78" s="66">
        <v>1</v>
      </c>
      <c r="N78" s="66">
        <v>1</v>
      </c>
      <c r="O78" s="66">
        <v>4</v>
      </c>
      <c r="P78" s="66">
        <v>3</v>
      </c>
      <c r="Q78" s="66">
        <v>3</v>
      </c>
      <c r="R78" s="100">
        <v>1</v>
      </c>
      <c r="S78" s="100">
        <v>1</v>
      </c>
      <c r="T78" s="100">
        <v>1</v>
      </c>
      <c r="U78" s="100">
        <v>0</v>
      </c>
      <c r="V78" s="100">
        <v>0</v>
      </c>
      <c r="W78" s="100">
        <v>0</v>
      </c>
      <c r="X78" s="226">
        <v>0</v>
      </c>
    </row>
    <row r="79" spans="1:32" s="18" customFormat="1" ht="13" x14ac:dyDescent="0.3">
      <c r="A79" s="80"/>
      <c r="B79" s="81" t="s">
        <v>9</v>
      </c>
      <c r="C79" s="82">
        <v>322</v>
      </c>
      <c r="D79" s="82">
        <v>323</v>
      </c>
      <c r="E79" s="82">
        <v>309</v>
      </c>
      <c r="F79" s="82">
        <v>302</v>
      </c>
      <c r="G79" s="82">
        <v>287</v>
      </c>
      <c r="H79" s="82">
        <v>288</v>
      </c>
      <c r="I79" s="82">
        <v>225</v>
      </c>
      <c r="J79" s="82">
        <v>223</v>
      </c>
      <c r="K79" s="82">
        <v>227</v>
      </c>
      <c r="L79" s="82">
        <v>217</v>
      </c>
      <c r="M79" s="82">
        <v>210</v>
      </c>
      <c r="N79" s="82">
        <v>208</v>
      </c>
      <c r="O79" s="82">
        <v>197</v>
      </c>
      <c r="P79" s="82">
        <v>203</v>
      </c>
      <c r="Q79" s="82">
        <v>194</v>
      </c>
      <c r="R79" s="101">
        <v>194</v>
      </c>
      <c r="S79" s="101">
        <v>196</v>
      </c>
      <c r="T79" s="101">
        <v>197</v>
      </c>
      <c r="U79" s="101">
        <v>189</v>
      </c>
      <c r="V79" s="101">
        <v>189</v>
      </c>
      <c r="W79" s="101">
        <v>178</v>
      </c>
      <c r="X79" s="231">
        <v>169</v>
      </c>
      <c r="Y79"/>
      <c r="Z79"/>
      <c r="AA79"/>
      <c r="AB79"/>
      <c r="AC79"/>
      <c r="AD79"/>
      <c r="AE79"/>
      <c r="AF79"/>
    </row>
    <row r="80" spans="1:32" x14ac:dyDescent="0.25">
      <c r="A80" s="65" t="s">
        <v>9</v>
      </c>
      <c r="B80" s="69" t="s">
        <v>68</v>
      </c>
      <c r="C80" s="66">
        <v>8</v>
      </c>
      <c r="D80" s="66">
        <v>8</v>
      </c>
      <c r="E80" s="66">
        <v>7</v>
      </c>
      <c r="F80" s="66">
        <v>10</v>
      </c>
      <c r="G80" s="66">
        <v>10</v>
      </c>
      <c r="H80" s="66">
        <v>7</v>
      </c>
      <c r="I80" s="66">
        <v>4</v>
      </c>
      <c r="J80" s="66">
        <v>4</v>
      </c>
      <c r="K80" s="66">
        <v>5</v>
      </c>
      <c r="L80" s="66">
        <v>3</v>
      </c>
      <c r="M80" s="66">
        <v>3</v>
      </c>
      <c r="N80" s="66">
        <v>2</v>
      </c>
      <c r="O80" s="66">
        <v>2</v>
      </c>
      <c r="P80" s="66">
        <v>3</v>
      </c>
      <c r="Q80" s="66">
        <v>3</v>
      </c>
      <c r="R80" s="100">
        <v>2</v>
      </c>
      <c r="S80" s="100">
        <v>2</v>
      </c>
      <c r="T80" s="100">
        <v>2</v>
      </c>
      <c r="U80" s="100">
        <v>2</v>
      </c>
      <c r="V80" s="100">
        <v>1</v>
      </c>
      <c r="W80" s="100">
        <v>0</v>
      </c>
      <c r="X80" s="226">
        <v>1</v>
      </c>
    </row>
    <row r="81" spans="1:24" x14ac:dyDescent="0.25">
      <c r="A81" s="65"/>
      <c r="B81" s="69" t="s">
        <v>48</v>
      </c>
      <c r="C81" s="66">
        <v>13</v>
      </c>
      <c r="D81" s="66">
        <v>11</v>
      </c>
      <c r="E81" s="66">
        <v>12</v>
      </c>
      <c r="F81" s="66">
        <v>12</v>
      </c>
      <c r="G81" s="66">
        <v>11</v>
      </c>
      <c r="H81" s="66">
        <v>11</v>
      </c>
      <c r="I81" s="66">
        <v>6</v>
      </c>
      <c r="J81" s="66">
        <v>6</v>
      </c>
      <c r="K81" s="66">
        <v>5</v>
      </c>
      <c r="L81" s="66">
        <v>5</v>
      </c>
      <c r="M81" s="66">
        <v>2</v>
      </c>
      <c r="N81" s="66">
        <v>4</v>
      </c>
      <c r="O81" s="66">
        <v>3</v>
      </c>
      <c r="P81" s="66">
        <v>2</v>
      </c>
      <c r="Q81" s="66">
        <v>2</v>
      </c>
      <c r="R81" s="100">
        <v>2</v>
      </c>
      <c r="S81" s="100">
        <v>3</v>
      </c>
      <c r="T81" s="100">
        <v>5</v>
      </c>
      <c r="U81" s="100">
        <v>3</v>
      </c>
      <c r="V81" s="100">
        <v>3</v>
      </c>
      <c r="W81" s="100">
        <v>2</v>
      </c>
      <c r="X81" s="226">
        <v>1</v>
      </c>
    </row>
    <row r="82" spans="1:24" x14ac:dyDescent="0.25">
      <c r="A82" s="65"/>
      <c r="B82" s="69" t="s">
        <v>49</v>
      </c>
      <c r="C82" s="66">
        <v>123</v>
      </c>
      <c r="D82" s="66">
        <v>112</v>
      </c>
      <c r="E82" s="66">
        <v>94</v>
      </c>
      <c r="F82" s="66">
        <v>90</v>
      </c>
      <c r="G82" s="66">
        <v>86</v>
      </c>
      <c r="H82" s="66">
        <v>86</v>
      </c>
      <c r="I82" s="66">
        <v>72</v>
      </c>
      <c r="J82" s="66">
        <v>67</v>
      </c>
      <c r="K82" s="66">
        <v>63</v>
      </c>
      <c r="L82" s="66">
        <v>58</v>
      </c>
      <c r="M82" s="66">
        <v>54</v>
      </c>
      <c r="N82" s="66">
        <v>51</v>
      </c>
      <c r="O82" s="66">
        <v>42</v>
      </c>
      <c r="P82" s="66">
        <v>36</v>
      </c>
      <c r="Q82" s="66">
        <v>31</v>
      </c>
      <c r="R82" s="100">
        <v>31</v>
      </c>
      <c r="S82" s="100">
        <v>32</v>
      </c>
      <c r="T82" s="100">
        <v>33</v>
      </c>
      <c r="U82" s="100">
        <v>30</v>
      </c>
      <c r="V82" s="100">
        <v>27</v>
      </c>
      <c r="W82" s="100">
        <v>22</v>
      </c>
      <c r="X82" s="226">
        <v>19</v>
      </c>
    </row>
    <row r="83" spans="1:24" x14ac:dyDescent="0.25">
      <c r="A83" s="65"/>
      <c r="B83" s="69" t="s">
        <v>50</v>
      </c>
      <c r="C83" s="66">
        <v>271</v>
      </c>
      <c r="D83" s="66">
        <v>280</v>
      </c>
      <c r="E83" s="66">
        <v>279</v>
      </c>
      <c r="F83" s="66">
        <v>278</v>
      </c>
      <c r="G83" s="66">
        <v>275</v>
      </c>
      <c r="H83" s="66">
        <v>274</v>
      </c>
      <c r="I83" s="66">
        <v>231</v>
      </c>
      <c r="J83" s="66">
        <v>230</v>
      </c>
      <c r="K83" s="66">
        <v>238</v>
      </c>
      <c r="L83" s="66">
        <v>237</v>
      </c>
      <c r="M83" s="66">
        <v>234</v>
      </c>
      <c r="N83" s="66">
        <v>235</v>
      </c>
      <c r="O83" s="66">
        <v>232</v>
      </c>
      <c r="P83" s="66">
        <v>241</v>
      </c>
      <c r="Q83" s="66">
        <v>235</v>
      </c>
      <c r="R83" s="100">
        <v>244</v>
      </c>
      <c r="S83" s="100">
        <v>245</v>
      </c>
      <c r="T83" s="100">
        <v>240</v>
      </c>
      <c r="U83" s="100">
        <v>241</v>
      </c>
      <c r="V83" s="100">
        <v>243</v>
      </c>
      <c r="W83" s="100">
        <v>232</v>
      </c>
      <c r="X83" s="226">
        <v>226</v>
      </c>
    </row>
    <row r="84" spans="1:24" x14ac:dyDescent="0.25">
      <c r="A84" s="65"/>
      <c r="B84" s="69" t="s">
        <v>51</v>
      </c>
      <c r="C84" s="66">
        <v>14</v>
      </c>
      <c r="D84" s="66">
        <v>15</v>
      </c>
      <c r="E84" s="66">
        <v>19</v>
      </c>
      <c r="F84" s="66">
        <v>17</v>
      </c>
      <c r="G84" s="66">
        <v>15</v>
      </c>
      <c r="H84" s="66">
        <v>16</v>
      </c>
      <c r="I84" s="66">
        <v>15</v>
      </c>
      <c r="J84" s="66">
        <v>19</v>
      </c>
      <c r="K84" s="66">
        <v>19</v>
      </c>
      <c r="L84" s="66">
        <v>20</v>
      </c>
      <c r="M84" s="66">
        <v>18</v>
      </c>
      <c r="N84" s="66">
        <v>21</v>
      </c>
      <c r="O84" s="66">
        <v>19</v>
      </c>
      <c r="P84" s="66">
        <v>23</v>
      </c>
      <c r="Q84" s="66">
        <v>21</v>
      </c>
      <c r="R84" s="100">
        <v>20</v>
      </c>
      <c r="S84" s="100">
        <v>21</v>
      </c>
      <c r="T84" s="100">
        <v>22</v>
      </c>
      <c r="U84" s="100">
        <v>24</v>
      </c>
      <c r="V84" s="100">
        <v>24</v>
      </c>
      <c r="W84" s="100">
        <v>24</v>
      </c>
      <c r="X84" s="226">
        <v>22</v>
      </c>
    </row>
    <row r="85" spans="1:24" x14ac:dyDescent="0.25">
      <c r="A85" s="65"/>
      <c r="B85" s="69" t="s">
        <v>69</v>
      </c>
      <c r="C85" s="66">
        <v>0</v>
      </c>
      <c r="D85" s="66">
        <v>7</v>
      </c>
      <c r="E85" s="66">
        <v>6</v>
      </c>
      <c r="F85" s="66">
        <v>5</v>
      </c>
      <c r="G85" s="66">
        <v>3</v>
      </c>
      <c r="H85" s="66">
        <v>4</v>
      </c>
      <c r="I85" s="66">
        <v>5</v>
      </c>
      <c r="J85" s="66">
        <v>6</v>
      </c>
      <c r="K85" s="66">
        <v>5</v>
      </c>
      <c r="L85" s="66">
        <v>1</v>
      </c>
      <c r="M85" s="66">
        <v>1</v>
      </c>
      <c r="N85" s="66">
        <v>1</v>
      </c>
      <c r="O85" s="66">
        <v>4</v>
      </c>
      <c r="P85" s="66">
        <v>3</v>
      </c>
      <c r="Q85" s="66">
        <v>3</v>
      </c>
      <c r="R85" s="100">
        <v>1</v>
      </c>
      <c r="S85" s="100">
        <v>1</v>
      </c>
      <c r="T85" s="100">
        <v>1</v>
      </c>
      <c r="U85" s="100">
        <v>0</v>
      </c>
      <c r="V85" s="100">
        <v>1</v>
      </c>
      <c r="W85" s="100">
        <v>0</v>
      </c>
      <c r="X85" s="226">
        <v>0</v>
      </c>
    </row>
    <row r="86" spans="1:24" s="18" customFormat="1" ht="13.5" thickBot="1" x14ac:dyDescent="0.35">
      <c r="A86" s="76"/>
      <c r="B86" s="79" t="s">
        <v>9</v>
      </c>
      <c r="C86" s="77">
        <v>429</v>
      </c>
      <c r="D86" s="77">
        <v>433</v>
      </c>
      <c r="E86" s="77">
        <v>417</v>
      </c>
      <c r="F86" s="77">
        <v>412</v>
      </c>
      <c r="G86" s="77">
        <v>400</v>
      </c>
      <c r="H86" s="77">
        <v>398</v>
      </c>
      <c r="I86" s="77">
        <v>333</v>
      </c>
      <c r="J86" s="77">
        <v>332</v>
      </c>
      <c r="K86" s="77">
        <v>335</v>
      </c>
      <c r="L86" s="77">
        <v>324</v>
      </c>
      <c r="M86" s="77">
        <v>312</v>
      </c>
      <c r="N86" s="77">
        <v>314</v>
      </c>
      <c r="O86" s="77">
        <v>302</v>
      </c>
      <c r="P86" s="77">
        <v>308</v>
      </c>
      <c r="Q86" s="77">
        <v>295</v>
      </c>
      <c r="R86" s="102">
        <v>300</v>
      </c>
      <c r="S86" s="102">
        <v>304</v>
      </c>
      <c r="T86" s="102">
        <v>303</v>
      </c>
      <c r="U86" s="102">
        <v>300</v>
      </c>
      <c r="V86" s="102">
        <v>299</v>
      </c>
      <c r="W86" s="102">
        <v>280</v>
      </c>
      <c r="X86" s="232">
        <v>269</v>
      </c>
    </row>
    <row r="87" spans="1:24" x14ac:dyDescent="0.25">
      <c r="A87" t="s">
        <v>87</v>
      </c>
      <c r="V87" s="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c6d660-9f8c-4388-ad5a-a7153deabb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994F2374B000534B91BAC5AB949DD998" ma:contentTypeVersion="15" ma:contentTypeDescription="Luo uusi asiakirja." ma:contentTypeScope="" ma:versionID="06568c6578269aac71d35b363e1fe108">
  <xsd:schema xmlns:xsd="http://www.w3.org/2001/XMLSchema" xmlns:xs="http://www.w3.org/2001/XMLSchema" xmlns:p="http://schemas.microsoft.com/office/2006/metadata/properties" xmlns:ns3="e9c6d660-9f8c-4388-ad5a-a7153deabb2a" xmlns:ns4="38f8e7c7-2be9-4b35-abe9-44697238a91e" targetNamespace="http://schemas.microsoft.com/office/2006/metadata/properties" ma:root="true" ma:fieldsID="5f76804b882fae2cf85fd79f139ed31f" ns3:_="" ns4:_="">
    <xsd:import namespace="e9c6d660-9f8c-4388-ad5a-a7153deabb2a"/>
    <xsd:import namespace="38f8e7c7-2be9-4b35-abe9-44697238a9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6d660-9f8c-4388-ad5a-a7153deabb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f8e7c7-2be9-4b35-abe9-44697238a91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Jakamisvihjeen hajautu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8F87B9-2499-4CA1-8F23-6DF455800C30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e9c6d660-9f8c-4388-ad5a-a7153deabb2a"/>
    <ds:schemaRef ds:uri="38f8e7c7-2be9-4b35-abe9-44697238a91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8BB7FAA-6DB7-4E10-9CE9-666C61775D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418B83-532D-48BF-B104-F3636B9DD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c6d660-9f8c-4388-ad5a-a7153deabb2a"/>
    <ds:schemaRef ds:uri="38f8e7c7-2be9-4b35-abe9-44697238a9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f36fb72-e656-4938-a46b-175be253b1fa}" enabled="0" method="" siteId="{df36fb72-e656-4938-a46b-175be253b1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Perus, SANS ja KANS tietoja</vt:lpstr>
      <vt:lpstr>SANS desiilit</vt:lpstr>
      <vt:lpstr>Palkkarakenne</vt:lpstr>
      <vt:lpstr>Ansiokehitys 2022-2024</vt:lpstr>
      <vt:lpstr>Ansiokehitys 2003 -&gt;</vt:lpstr>
      <vt:lpstr>Taustatietoja</vt:lpstr>
      <vt:lpstr>Taustatietoja aikasarja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Juutinen Mika</dc:creator>
  <cp:lastModifiedBy>Lilja Satu</cp:lastModifiedBy>
  <cp:lastPrinted>2010-06-30T09:20:57Z</cp:lastPrinted>
  <dcterms:created xsi:type="dcterms:W3CDTF">2004-08-13T06:52:52Z</dcterms:created>
  <dcterms:modified xsi:type="dcterms:W3CDTF">2026-03-12T10:57:29Z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0x010100994F2374B000534B91BAC5AB949DD998</vt:lpwstr>
  </property>
</Properties>
</file>